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40" yWindow="65316" windowWidth="18800" windowHeight="12680" tabRatio="565" activeTab="0"/>
  </bookViews>
  <sheets>
    <sheet name="F-14B" sheetId="1" r:id="rId1"/>
    <sheet name="MiG-21C" sheetId="2" r:id="rId2"/>
    <sheet name="SU-15" sheetId="3" r:id="rId3"/>
    <sheet name="Missiles" sheetId="4" r:id="rId4"/>
  </sheets>
  <definedNames>
    <definedName name="_xlnm.Print_Area" localSheetId="0">'F-14B'!$A$1:$P$56</definedName>
    <definedName name="_xlnm.Print_Area" localSheetId="2">'SU-15'!$A$1:$P$56</definedName>
  </definedNames>
  <calcPr fullCalcOnLoad="1"/>
</workbook>
</file>

<file path=xl/sharedStrings.xml><?xml version="1.0" encoding="utf-8"?>
<sst xmlns="http://schemas.openxmlformats.org/spreadsheetml/2006/main" count="573" uniqueCount="149">
  <si>
    <t>SU-15 Flagon</t>
  </si>
  <si>
    <t>Missiles</t>
  </si>
  <si>
    <t>HN</t>
  </si>
  <si>
    <t>US</t>
  </si>
  <si>
    <t>USSR/Russia</t>
  </si>
  <si>
    <t>US, only used by US Air Force</t>
  </si>
  <si>
    <t>France</t>
  </si>
  <si>
    <t>Matra 530</t>
  </si>
  <si>
    <t>UK</t>
  </si>
  <si>
    <t>Israel</t>
  </si>
  <si>
    <t>PL-2</t>
  </si>
  <si>
    <t>MiG-21C</t>
  </si>
  <si>
    <t>9
Max
dive</t>
  </si>
  <si>
    <t>7
Max
Level</t>
  </si>
  <si>
    <t>-4</t>
  </si>
  <si>
    <t>only at speed 9</t>
  </si>
  <si>
    <t>Active Radar homing missile: firing aircraft does not need to maintain radar lock or target in forward arc after missile is launched. Large warhead: roll twice on critical hit table. This missile has a radar value of 6.</t>
  </si>
  <si>
    <t>AIM-54c</t>
  </si>
  <si>
    <t>Phoenix</t>
  </si>
  <si>
    <t>AMRAAM</t>
  </si>
  <si>
    <t>Sky Sword II</t>
  </si>
  <si>
    <t>Skyflash</t>
  </si>
  <si>
    <t>AA-2c</t>
  </si>
  <si>
    <t>AA-3a</t>
  </si>
  <si>
    <t>AA-5</t>
  </si>
  <si>
    <t>AA-6a</t>
  </si>
  <si>
    <t>AA-7a</t>
  </si>
  <si>
    <t>AA-10a</t>
  </si>
  <si>
    <t>PL-8</t>
  </si>
  <si>
    <t>RH</t>
  </si>
  <si>
    <t>AIM-4B/C</t>
  </si>
  <si>
    <t>AIM-9L</t>
  </si>
  <si>
    <t>AIM-9M</t>
  </si>
  <si>
    <t>AIM-9D-F</t>
  </si>
  <si>
    <t>AIM-9G-J</t>
  </si>
  <si>
    <t>AIM-4E/F</t>
  </si>
  <si>
    <t>AIM-7E</t>
  </si>
  <si>
    <t>AIM-7F/M</t>
  </si>
  <si>
    <t>Operator</t>
  </si>
  <si>
    <t>Large warhead: roll twice on critical hit table</t>
  </si>
  <si>
    <t>Active Radar homing missile: firing aircraft does not need to maintain radar lock or target in forward arc after missile is launched. This missile has a radar value of 7.</t>
  </si>
  <si>
    <t>HW</t>
  </si>
  <si>
    <t>R 550 Magic</t>
  </si>
  <si>
    <t>PRC</t>
  </si>
  <si>
    <t>HA</t>
  </si>
  <si>
    <t>ROC</t>
  </si>
  <si>
    <t>Magic 2</t>
  </si>
  <si>
    <t>Python 3</t>
  </si>
  <si>
    <t>Sky Sword I</t>
  </si>
  <si>
    <t>Sub-type</t>
  </si>
  <si>
    <t>Heat seeking</t>
  </si>
  <si>
    <t>Shafir</t>
  </si>
  <si>
    <t>Red Top (early)</t>
  </si>
  <si>
    <t>Firestreak</t>
  </si>
  <si>
    <t>Falcon</t>
  </si>
  <si>
    <t>AIM-9B</t>
  </si>
  <si>
    <t>AA-2a/b</t>
  </si>
  <si>
    <t>AA-3b</t>
  </si>
  <si>
    <t>Sidewinder</t>
  </si>
  <si>
    <t>Atoll</t>
  </si>
  <si>
    <t>Anab</t>
  </si>
  <si>
    <t xml:space="preserve">Falcon </t>
  </si>
  <si>
    <t>550 Magic</t>
  </si>
  <si>
    <t>Aphid</t>
  </si>
  <si>
    <t>Alamo</t>
  </si>
  <si>
    <t>Archer</t>
  </si>
  <si>
    <t>Sword I</t>
  </si>
  <si>
    <t>AIM-4D</t>
  </si>
  <si>
    <t>Red Top (late)</t>
  </si>
  <si>
    <t>Shafir 2</t>
  </si>
  <si>
    <t>AA-6b</t>
  </si>
  <si>
    <t>Acrid</t>
  </si>
  <si>
    <t>Apex</t>
  </si>
  <si>
    <t>AA-7</t>
  </si>
  <si>
    <t>PL-7</t>
  </si>
  <si>
    <t>AA-8a</t>
  </si>
  <si>
    <t>AA-10b</t>
  </si>
  <si>
    <t>AA-11</t>
  </si>
  <si>
    <t>Sparrow</t>
  </si>
  <si>
    <t>AIM-7M</t>
  </si>
  <si>
    <t>Sequence</t>
  </si>
  <si>
    <t>AIM-120</t>
  </si>
  <si>
    <t>Loop</t>
  </si>
  <si>
    <t>Speed</t>
  </si>
  <si>
    <t>5
Max
load</t>
  </si>
  <si>
    <t>9
Max
level</t>
  </si>
  <si>
    <t>10
Max
dive</t>
  </si>
  <si>
    <t xml:space="preserve"> -</t>
  </si>
  <si>
    <t xml:space="preserve"> -1*</t>
  </si>
  <si>
    <t>Speed loss</t>
  </si>
  <si>
    <t>Altitude</t>
  </si>
  <si>
    <t>Damage</t>
  </si>
  <si>
    <t>Excess</t>
  </si>
  <si>
    <t>A/B</t>
  </si>
  <si>
    <t>Gun</t>
  </si>
  <si>
    <t>Speed chart</t>
  </si>
  <si>
    <t>Damaged</t>
  </si>
  <si>
    <t>Climb 1</t>
  </si>
  <si>
    <t>Dive 1</t>
  </si>
  <si>
    <t>-2 to +3</t>
  </si>
  <si>
    <t>-3 to +2</t>
  </si>
  <si>
    <t>-3</t>
  </si>
  <si>
    <t>2</t>
  </si>
  <si>
    <t>3</t>
  </si>
  <si>
    <t>Defense</t>
  </si>
  <si>
    <t>Critical hits</t>
  </si>
  <si>
    <t>Pilot</t>
  </si>
  <si>
    <t>Structure</t>
  </si>
  <si>
    <t>Engine</t>
  </si>
  <si>
    <t>Base</t>
  </si>
  <si>
    <t>C/M</t>
  </si>
  <si>
    <t>Total</t>
  </si>
  <si>
    <t>&gt;=10</t>
  </si>
  <si>
    <t>Missile</t>
  </si>
  <si>
    <t>Notes</t>
  </si>
  <si>
    <t xml:space="preserve">Loaded: </t>
  </si>
  <si>
    <t>+1 to all maneuver numbers, no hard turns or loops</t>
  </si>
  <si>
    <t>*</t>
  </si>
  <si>
    <t>only at speed&gt;=9</t>
  </si>
  <si>
    <t>Radar rating</t>
  </si>
  <si>
    <t>4</t>
  </si>
  <si>
    <t>Radar</t>
  </si>
  <si>
    <t>IR</t>
  </si>
  <si>
    <t>ID</t>
  </si>
  <si>
    <t>Sideslip</t>
  </si>
  <si>
    <t>Normal turn</t>
  </si>
  <si>
    <t>Hard turn</t>
  </si>
  <si>
    <t>&lt;</t>
  </si>
  <si>
    <t>&gt;</t>
  </si>
  <si>
    <t>Gun combat</t>
  </si>
  <si>
    <t>Normal</t>
  </si>
  <si>
    <t>1</t>
  </si>
  <si>
    <t>8</t>
  </si>
  <si>
    <t>F-14B</t>
  </si>
  <si>
    <t>6</t>
  </si>
  <si>
    <t>7</t>
  </si>
  <si>
    <t>5</t>
  </si>
  <si>
    <t>-2 to +4</t>
  </si>
  <si>
    <t>-2</t>
  </si>
  <si>
    <t>+3</t>
  </si>
  <si>
    <t>+4</t>
  </si>
  <si>
    <t>+2</t>
  </si>
  <si>
    <t>Can target and fire at up to 2 aircraft with radar missiles per impulse, large aircraft, 2 crew, all round vision canopy</t>
  </si>
  <si>
    <t>Missile data</t>
  </si>
  <si>
    <t>Name</t>
  </si>
  <si>
    <t>Type</t>
  </si>
  <si>
    <t>Min</t>
  </si>
  <si>
    <t>Max</t>
  </si>
  <si>
    <t>Hit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</si>
</sst>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/m/yyyy"/>
  </numFmts>
  <fonts count="12">
    <font>
      <sz val="9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9"/>
      <color indexed="9"/>
      <name val="Arial"/>
      <family val="0"/>
    </font>
    <font>
      <b/>
      <sz val="14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9"/>
      <color indexed="1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right" vertical="center" wrapText="1"/>
    </xf>
    <xf numFmtId="49" fontId="0" fillId="0" borderId="0" xfId="0" applyNumberFormat="1" applyAlignment="1">
      <alignment/>
    </xf>
    <xf numFmtId="49" fontId="0" fillId="0" borderId="3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7" fillId="2" borderId="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righ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 applyProtection="1">
      <alignment horizontal="right" vertical="center"/>
      <protection locked="0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49" fontId="7" fillId="2" borderId="1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 textRotation="90" wrapText="1"/>
    </xf>
    <xf numFmtId="49" fontId="7" fillId="2" borderId="10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textRotation="90" wrapText="1"/>
    </xf>
    <xf numFmtId="0" fontId="0" fillId="0" borderId="0" xfId="0" applyBorder="1" applyAlignment="1">
      <alignment vertical="center" textRotation="90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7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0" fillId="3" borderId="11" xfId="0" applyNumberFormat="1" applyFont="1" applyFill="1" applyBorder="1" applyAlignment="1">
      <alignment horizontal="left" vertical="center" wrapText="1"/>
    </xf>
    <xf numFmtId="49" fontId="0" fillId="3" borderId="10" xfId="0" applyNumberFormat="1" applyFont="1" applyFill="1" applyBorder="1" applyAlignment="1">
      <alignment horizontal="left" vertical="center" wrapText="1"/>
    </xf>
    <xf numFmtId="49" fontId="0" fillId="3" borderId="12" xfId="0" applyNumberFormat="1" applyFont="1" applyFill="1" applyBorder="1" applyAlignment="1">
      <alignment horizontal="left" vertical="center" wrapText="1"/>
    </xf>
    <xf numFmtId="0" fontId="0" fillId="3" borderId="3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 vertical="center" textRotation="90" wrapText="1"/>
    </xf>
    <xf numFmtId="0" fontId="0" fillId="0" borderId="0" xfId="0" applyAlignment="1">
      <alignment vertical="center" wrapText="1"/>
    </xf>
    <xf numFmtId="49" fontId="7" fillId="2" borderId="10" xfId="0" applyNumberFormat="1" applyFont="1" applyFill="1" applyBorder="1" applyAlignment="1">
      <alignment horizontal="center" textRotation="90" wrapText="1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right" vertical="center" wrapText="1"/>
    </xf>
    <xf numFmtId="49" fontId="7" fillId="2" borderId="5" xfId="0" applyNumberFormat="1" applyFont="1" applyFill="1" applyBorder="1" applyAlignment="1">
      <alignment horizontal="righ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11" fillId="0" borderId="15" xfId="0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/>
    </xf>
    <xf numFmtId="0" fontId="0" fillId="0" borderId="16" xfId="0" applyFill="1" applyBorder="1" applyAlignment="1">
      <alignment vertical="top" wrapText="1"/>
    </xf>
    <xf numFmtId="0" fontId="0" fillId="0" borderId="17" xfId="0" applyFill="1" applyBorder="1" applyAlignment="1">
      <alignment vertical="top"/>
    </xf>
    <xf numFmtId="0" fontId="0" fillId="0" borderId="17" xfId="0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0</xdr:rowOff>
    </xdr:from>
    <xdr:to>
      <xdr:col>3</xdr:col>
      <xdr:colOff>438150</xdr:colOff>
      <xdr:row>56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2038350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66675</xdr:rowOff>
    </xdr:from>
    <xdr:to>
      <xdr:col>5</xdr:col>
      <xdr:colOff>200025</xdr:colOff>
      <xdr:row>48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67750"/>
          <a:ext cx="2867025" cy="1933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6"/>
  <sheetViews>
    <sheetView showGridLines="0" showZeros="0" tabSelected="1" workbookViewId="0" topLeftCell="A7">
      <selection activeCell="H8" sqref="H8"/>
    </sheetView>
  </sheetViews>
  <sheetFormatPr defaultColWidth="11.421875" defaultRowHeight="12"/>
  <cols>
    <col min="1" max="3" width="8.00390625" style="1" customWidth="1"/>
    <col min="4" max="4" width="8.00390625" style="0" customWidth="1"/>
    <col min="5" max="5" width="8.00390625" style="1" customWidth="1"/>
    <col min="6" max="10" width="5.00390625" style="1" customWidth="1"/>
    <col min="11" max="11" width="5.00390625" style="0" customWidth="1"/>
    <col min="12" max="16" width="8.00390625" style="1" customWidth="1"/>
    <col min="17" max="17" width="3.00390625" style="1" customWidth="1"/>
    <col min="18" max="23" width="7.57421875" style="1" customWidth="1"/>
    <col min="24" max="24" width="7.57421875" style="0" customWidth="1"/>
    <col min="25" max="16384" width="7.57421875" style="1" customWidth="1"/>
  </cols>
  <sheetData>
    <row r="1" spans="1:23" ht="16.5">
      <c r="A1" s="7" t="s">
        <v>133</v>
      </c>
      <c r="G1" s="62" t="s">
        <v>124</v>
      </c>
      <c r="H1" s="62" t="s">
        <v>125</v>
      </c>
      <c r="I1" s="62" t="s">
        <v>126</v>
      </c>
      <c r="J1" s="62" t="s">
        <v>82</v>
      </c>
      <c r="P1" s="17" t="str">
        <f>A1</f>
        <v>F-14B</v>
      </c>
      <c r="T1"/>
      <c r="U1"/>
      <c r="V1"/>
      <c r="W1"/>
    </row>
    <row r="2" spans="4:23" ht="10.5">
      <c r="D2" s="1"/>
      <c r="G2" s="63"/>
      <c r="H2" s="63"/>
      <c r="I2" s="63"/>
      <c r="J2" s="63"/>
      <c r="T2"/>
      <c r="U2"/>
      <c r="V2"/>
      <c r="W2"/>
    </row>
    <row r="3" spans="1:23" ht="10.5">
      <c r="A3" s="4" t="s">
        <v>123</v>
      </c>
      <c r="B3" s="16"/>
      <c r="C3" s="4" t="s">
        <v>106</v>
      </c>
      <c r="D3" s="75"/>
      <c r="E3" s="76"/>
      <c r="G3" s="63"/>
      <c r="H3" s="63"/>
      <c r="I3" s="63"/>
      <c r="J3" s="63"/>
      <c r="L3" s="4" t="s">
        <v>123</v>
      </c>
      <c r="M3" s="43"/>
      <c r="N3" s="44"/>
      <c r="O3" s="4" t="s">
        <v>106</v>
      </c>
      <c r="P3" s="25"/>
      <c r="Q3"/>
      <c r="T3"/>
      <c r="U3"/>
      <c r="V3"/>
      <c r="W3"/>
    </row>
    <row r="4" spans="1:23" ht="10.5">
      <c r="A4" s="8"/>
      <c r="B4" s="8"/>
      <c r="C4" s="8"/>
      <c r="D4" s="9"/>
      <c r="E4" s="8"/>
      <c r="G4" s="63"/>
      <c r="H4" s="63"/>
      <c r="I4" s="63"/>
      <c r="J4" s="63"/>
      <c r="L4" s="8"/>
      <c r="M4" s="8"/>
      <c r="N4" s="8"/>
      <c r="O4" s="8"/>
      <c r="P4" s="8"/>
      <c r="Q4" s="8"/>
      <c r="T4"/>
      <c r="U4"/>
      <c r="V4"/>
      <c r="W4"/>
    </row>
    <row r="5" spans="1:23" ht="12.75" customHeight="1">
      <c r="A5" s="8"/>
      <c r="B5" s="8"/>
      <c r="C5" s="8"/>
      <c r="D5" s="9"/>
      <c r="E5" s="8"/>
      <c r="G5" s="64"/>
      <c r="H5" s="64"/>
      <c r="I5" s="64"/>
      <c r="J5" s="64"/>
      <c r="L5" s="8"/>
      <c r="M5" s="8"/>
      <c r="N5"/>
      <c r="O5"/>
      <c r="P5"/>
      <c r="Q5" s="8"/>
      <c r="T5"/>
      <c r="U5"/>
      <c r="V5"/>
      <c r="W5"/>
    </row>
    <row r="6" spans="1:23" ht="39.75" customHeight="1">
      <c r="A6" s="8"/>
      <c r="B6" s="8"/>
      <c r="C6" s="8"/>
      <c r="D6" s="9"/>
      <c r="E6" s="11" t="s">
        <v>86</v>
      </c>
      <c r="F6" s="26" t="s">
        <v>128</v>
      </c>
      <c r="G6" s="3">
        <v>4</v>
      </c>
      <c r="H6" s="3">
        <v>5</v>
      </c>
      <c r="I6" s="3">
        <v>5</v>
      </c>
      <c r="J6" s="3">
        <v>7</v>
      </c>
      <c r="K6" s="6" t="s">
        <v>127</v>
      </c>
      <c r="L6" s="18" t="str">
        <f aca="true" t="shared" si="0" ref="L6:L15">E6</f>
        <v>10
Max
dive</v>
      </c>
      <c r="M6" s="21"/>
      <c r="N6" s="20">
        <f aca="true" t="shared" si="1" ref="N6:N16">C6</f>
        <v>0</v>
      </c>
      <c r="O6" s="20">
        <f aca="true" t="shared" si="2" ref="O6:O16">B6</f>
        <v>0</v>
      </c>
      <c r="P6" s="20">
        <f aca="true" t="shared" si="3" ref="P6:P16">A6</f>
        <v>0</v>
      </c>
      <c r="Q6" s="19"/>
      <c r="T6"/>
      <c r="U6"/>
      <c r="V6"/>
      <c r="W6"/>
    </row>
    <row r="7" spans="1:23" ht="39.75" customHeight="1">
      <c r="A7" s="8"/>
      <c r="B7" s="8"/>
      <c r="C7" s="8"/>
      <c r="D7" s="9"/>
      <c r="E7" s="11" t="s">
        <v>85</v>
      </c>
      <c r="F7" s="26" t="s">
        <v>128</v>
      </c>
      <c r="G7" s="3" t="s">
        <v>120</v>
      </c>
      <c r="H7" s="3">
        <v>5</v>
      </c>
      <c r="I7" s="3">
        <v>5</v>
      </c>
      <c r="J7" s="3">
        <v>6</v>
      </c>
      <c r="K7" s="6" t="s">
        <v>127</v>
      </c>
      <c r="L7" s="18" t="str">
        <f t="shared" si="0"/>
        <v>9
Max
level</v>
      </c>
      <c r="M7" s="21"/>
      <c r="N7" s="20">
        <f t="shared" si="1"/>
        <v>0</v>
      </c>
      <c r="O7" s="20">
        <f t="shared" si="2"/>
        <v>0</v>
      </c>
      <c r="P7" s="20">
        <f t="shared" si="3"/>
        <v>0</v>
      </c>
      <c r="Q7" s="19"/>
      <c r="T7"/>
      <c r="U7"/>
      <c r="V7"/>
      <c r="W7"/>
    </row>
    <row r="8" spans="1:23" ht="39.75" customHeight="1">
      <c r="A8" s="8"/>
      <c r="B8" s="8" t="s">
        <v>92</v>
      </c>
      <c r="C8" s="8"/>
      <c r="D8" s="9"/>
      <c r="E8" s="11" t="s">
        <v>132</v>
      </c>
      <c r="F8" s="26" t="s">
        <v>128</v>
      </c>
      <c r="G8" s="3" t="s">
        <v>120</v>
      </c>
      <c r="H8" s="3">
        <v>4</v>
      </c>
      <c r="I8" s="3">
        <v>5</v>
      </c>
      <c r="J8" s="3">
        <v>6</v>
      </c>
      <c r="K8" s="6" t="s">
        <v>127</v>
      </c>
      <c r="L8" s="18" t="str">
        <f t="shared" si="0"/>
        <v>8</v>
      </c>
      <c r="M8" s="21"/>
      <c r="N8" s="20">
        <f t="shared" si="1"/>
        <v>0</v>
      </c>
      <c r="O8" s="20" t="str">
        <f t="shared" si="2"/>
        <v>Excess</v>
      </c>
      <c r="P8" s="20">
        <f t="shared" si="3"/>
        <v>0</v>
      </c>
      <c r="Q8" s="19"/>
      <c r="T8"/>
      <c r="U8"/>
      <c r="V8"/>
      <c r="W8"/>
    </row>
    <row r="9" spans="1:23" ht="39.75" customHeight="1">
      <c r="A9" s="8"/>
      <c r="B9" s="8" t="s">
        <v>135</v>
      </c>
      <c r="C9" s="8"/>
      <c r="D9" s="9"/>
      <c r="E9" s="11">
        <v>7</v>
      </c>
      <c r="F9" s="26" t="s">
        <v>128</v>
      </c>
      <c r="G9" s="3" t="s">
        <v>103</v>
      </c>
      <c r="H9" s="3" t="s">
        <v>103</v>
      </c>
      <c r="I9" s="3">
        <v>4</v>
      </c>
      <c r="J9" s="3">
        <v>5</v>
      </c>
      <c r="K9" s="6" t="s">
        <v>127</v>
      </c>
      <c r="L9" s="18">
        <f t="shared" si="0"/>
        <v>7</v>
      </c>
      <c r="M9" s="21"/>
      <c r="N9" s="20">
        <f t="shared" si="1"/>
        <v>0</v>
      </c>
      <c r="O9" s="20" t="str">
        <f t="shared" si="2"/>
        <v>7</v>
      </c>
      <c r="P9" s="20">
        <f t="shared" si="3"/>
        <v>0</v>
      </c>
      <c r="Q9" s="19"/>
      <c r="T9"/>
      <c r="U9"/>
      <c r="V9"/>
      <c r="W9"/>
    </row>
    <row r="10" spans="1:23" ht="39.75" customHeight="1">
      <c r="A10" s="11"/>
      <c r="B10" s="11" t="s">
        <v>134</v>
      </c>
      <c r="C10" s="11">
        <v>6</v>
      </c>
      <c r="D10" s="9"/>
      <c r="E10" s="11">
        <v>6</v>
      </c>
      <c r="F10" s="26" t="s">
        <v>128</v>
      </c>
      <c r="G10" s="3" t="s">
        <v>102</v>
      </c>
      <c r="H10" s="3" t="s">
        <v>103</v>
      </c>
      <c r="I10" s="3">
        <v>4</v>
      </c>
      <c r="J10" s="3">
        <v>5</v>
      </c>
      <c r="K10" s="6" t="s">
        <v>127</v>
      </c>
      <c r="L10" s="18">
        <f t="shared" si="0"/>
        <v>6</v>
      </c>
      <c r="M10" s="21"/>
      <c r="N10" s="20">
        <f t="shared" si="1"/>
        <v>6</v>
      </c>
      <c r="O10" s="20" t="str">
        <f t="shared" si="2"/>
        <v>6</v>
      </c>
      <c r="P10" s="20">
        <f t="shared" si="3"/>
        <v>0</v>
      </c>
      <c r="Q10" s="19"/>
      <c r="T10"/>
      <c r="U10"/>
      <c r="V10"/>
      <c r="W10"/>
    </row>
    <row r="11" spans="1:23" ht="39.75" customHeight="1">
      <c r="A11" s="11">
        <v>5</v>
      </c>
      <c r="B11" s="11">
        <v>5</v>
      </c>
      <c r="C11" s="11">
        <v>5</v>
      </c>
      <c r="D11" s="9"/>
      <c r="E11" s="11" t="s">
        <v>84</v>
      </c>
      <c r="F11" s="26" t="s">
        <v>128</v>
      </c>
      <c r="G11" s="3" t="s">
        <v>102</v>
      </c>
      <c r="H11" s="3" t="s">
        <v>102</v>
      </c>
      <c r="I11" s="3">
        <v>3</v>
      </c>
      <c r="J11" s="3">
        <v>4</v>
      </c>
      <c r="K11" s="6" t="s">
        <v>127</v>
      </c>
      <c r="L11" s="18" t="str">
        <f t="shared" si="0"/>
        <v>5
Max
load</v>
      </c>
      <c r="M11" s="21"/>
      <c r="N11" s="20">
        <f t="shared" si="1"/>
        <v>5</v>
      </c>
      <c r="O11" s="20">
        <f t="shared" si="2"/>
        <v>5</v>
      </c>
      <c r="P11" s="20">
        <f t="shared" si="3"/>
        <v>5</v>
      </c>
      <c r="Q11" s="19"/>
      <c r="T11"/>
      <c r="U11"/>
      <c r="V11"/>
      <c r="W11"/>
    </row>
    <row r="12" spans="1:23" ht="39.75" customHeight="1">
      <c r="A12" s="11">
        <v>4</v>
      </c>
      <c r="B12" s="11">
        <v>4</v>
      </c>
      <c r="C12" s="11">
        <v>4</v>
      </c>
      <c r="D12" s="9"/>
      <c r="E12" s="11">
        <v>4</v>
      </c>
      <c r="F12" s="26" t="s">
        <v>128</v>
      </c>
      <c r="G12" s="3" t="s">
        <v>131</v>
      </c>
      <c r="H12" s="3" t="s">
        <v>102</v>
      </c>
      <c r="I12" s="3">
        <v>3</v>
      </c>
      <c r="J12" s="3">
        <v>4</v>
      </c>
      <c r="K12" s="6" t="s">
        <v>127</v>
      </c>
      <c r="L12" s="18">
        <f t="shared" si="0"/>
        <v>4</v>
      </c>
      <c r="M12" s="21"/>
      <c r="N12" s="20">
        <f t="shared" si="1"/>
        <v>4</v>
      </c>
      <c r="O12" s="20">
        <f t="shared" si="2"/>
        <v>4</v>
      </c>
      <c r="P12" s="20">
        <f t="shared" si="3"/>
        <v>4</v>
      </c>
      <c r="Q12" s="19"/>
      <c r="T12"/>
      <c r="U12"/>
      <c r="V12"/>
      <c r="W12"/>
    </row>
    <row r="13" spans="1:23" ht="39.75" customHeight="1">
      <c r="A13" s="11">
        <v>3</v>
      </c>
      <c r="B13" s="11">
        <v>3</v>
      </c>
      <c r="C13" s="11">
        <v>3</v>
      </c>
      <c r="D13" s="9"/>
      <c r="E13" s="11">
        <v>3</v>
      </c>
      <c r="F13" s="26" t="s">
        <v>128</v>
      </c>
      <c r="G13" s="3" t="s">
        <v>131</v>
      </c>
      <c r="H13" s="3" t="s">
        <v>102</v>
      </c>
      <c r="I13" s="3">
        <v>3</v>
      </c>
      <c r="J13" s="3">
        <v>4</v>
      </c>
      <c r="K13" s="6" t="s">
        <v>127</v>
      </c>
      <c r="L13" s="18">
        <f t="shared" si="0"/>
        <v>3</v>
      </c>
      <c r="M13" s="21"/>
      <c r="N13" s="20">
        <f t="shared" si="1"/>
        <v>3</v>
      </c>
      <c r="O13" s="20">
        <f t="shared" si="2"/>
        <v>3</v>
      </c>
      <c r="P13" s="20">
        <f t="shared" si="3"/>
        <v>3</v>
      </c>
      <c r="Q13" s="19"/>
      <c r="T13"/>
      <c r="U13"/>
      <c r="V13"/>
      <c r="W13"/>
    </row>
    <row r="14" spans="1:23" ht="39.75" customHeight="1">
      <c r="A14" s="11">
        <v>2</v>
      </c>
      <c r="B14" s="11">
        <v>2</v>
      </c>
      <c r="C14" s="11">
        <v>2</v>
      </c>
      <c r="D14" s="9"/>
      <c r="E14" s="11">
        <v>2</v>
      </c>
      <c r="F14" s="26" t="s">
        <v>128</v>
      </c>
      <c r="G14" s="3" t="s">
        <v>131</v>
      </c>
      <c r="H14" s="3" t="s">
        <v>131</v>
      </c>
      <c r="I14" s="3" t="s">
        <v>87</v>
      </c>
      <c r="J14" s="3" t="s">
        <v>87</v>
      </c>
      <c r="K14" s="6" t="s">
        <v>127</v>
      </c>
      <c r="L14" s="18">
        <f t="shared" si="0"/>
        <v>2</v>
      </c>
      <c r="M14" s="21"/>
      <c r="N14" s="20">
        <f t="shared" si="1"/>
        <v>2</v>
      </c>
      <c r="O14" s="20">
        <f t="shared" si="2"/>
        <v>2</v>
      </c>
      <c r="P14" s="20">
        <f t="shared" si="3"/>
        <v>2</v>
      </c>
      <c r="Q14" s="19"/>
      <c r="T14"/>
      <c r="U14"/>
      <c r="V14"/>
      <c r="W14"/>
    </row>
    <row r="15" spans="1:23" ht="39.75" customHeight="1">
      <c r="A15" s="11" t="s">
        <v>136</v>
      </c>
      <c r="B15" s="11">
        <v>1</v>
      </c>
      <c r="C15" s="11">
        <v>1</v>
      </c>
      <c r="D15" s="9"/>
      <c r="E15" s="11">
        <v>1</v>
      </c>
      <c r="F15" s="26" t="s">
        <v>128</v>
      </c>
      <c r="G15" s="3" t="s">
        <v>131</v>
      </c>
      <c r="H15" s="3" t="s">
        <v>131</v>
      </c>
      <c r="I15" s="3" t="s">
        <v>87</v>
      </c>
      <c r="J15" s="3" t="s">
        <v>87</v>
      </c>
      <c r="K15" s="6" t="s">
        <v>127</v>
      </c>
      <c r="L15" s="18">
        <f t="shared" si="0"/>
        <v>1</v>
      </c>
      <c r="M15" s="21"/>
      <c r="N15" s="20">
        <f t="shared" si="1"/>
        <v>1</v>
      </c>
      <c r="O15" s="20">
        <f t="shared" si="2"/>
        <v>1</v>
      </c>
      <c r="P15" s="20" t="str">
        <f t="shared" si="3"/>
        <v>5</v>
      </c>
      <c r="Q15" s="19"/>
      <c r="T15"/>
      <c r="U15"/>
      <c r="V15"/>
      <c r="W15"/>
    </row>
    <row r="16" spans="1:23" ht="19.5">
      <c r="A16" s="10" t="s">
        <v>93</v>
      </c>
      <c r="B16" s="10" t="s">
        <v>91</v>
      </c>
      <c r="C16" s="10" t="s">
        <v>90</v>
      </c>
      <c r="D16" s="9"/>
      <c r="E16" s="10" t="s">
        <v>83</v>
      </c>
      <c r="G16" s="2" t="s">
        <v>88</v>
      </c>
      <c r="H16" s="2" t="s">
        <v>88</v>
      </c>
      <c r="I16" s="2">
        <v>-2</v>
      </c>
      <c r="J16" s="2">
        <v>-3</v>
      </c>
      <c r="L16" s="10" t="s">
        <v>83</v>
      </c>
      <c r="M16" s="8"/>
      <c r="N16" s="10" t="str">
        <f t="shared" si="1"/>
        <v>Altitude</v>
      </c>
      <c r="O16" s="10" t="str">
        <f t="shared" si="2"/>
        <v>Damage</v>
      </c>
      <c r="P16" s="10" t="str">
        <f t="shared" si="3"/>
        <v>A/B</v>
      </c>
      <c r="Q16"/>
      <c r="T16"/>
      <c r="U16"/>
      <c r="V16"/>
      <c r="W16"/>
    </row>
    <row r="17" spans="1:23" ht="10.5">
      <c r="A17" s="8"/>
      <c r="B17" s="8"/>
      <c r="C17" s="8"/>
      <c r="D17" s="9"/>
      <c r="E17" s="8"/>
      <c r="G17" s="32" t="s">
        <v>89</v>
      </c>
      <c r="H17" s="45"/>
      <c r="I17" s="45"/>
      <c r="J17" s="46"/>
      <c r="L17" s="8"/>
      <c r="M17" s="8"/>
      <c r="N17" s="8"/>
      <c r="O17" s="8"/>
      <c r="P17" s="8"/>
      <c r="Q17" s="8"/>
      <c r="T17"/>
      <c r="U17"/>
      <c r="V17"/>
      <c r="W17"/>
    </row>
    <row r="18" spans="1:23" ht="10.5">
      <c r="A18" s="32" t="s">
        <v>105</v>
      </c>
      <c r="B18" s="45"/>
      <c r="C18" s="45"/>
      <c r="D18" s="9"/>
      <c r="E18" s="9"/>
      <c r="L18" s="8"/>
      <c r="M18" s="8"/>
      <c r="N18" s="32" t="s">
        <v>105</v>
      </c>
      <c r="O18" s="45"/>
      <c r="P18" s="45"/>
      <c r="Q18" s="8"/>
      <c r="T18"/>
      <c r="U18"/>
      <c r="V18"/>
      <c r="W18"/>
    </row>
    <row r="19" spans="1:23" ht="10.5" customHeight="1">
      <c r="A19" s="72" t="s">
        <v>106</v>
      </c>
      <c r="B19" s="73"/>
      <c r="C19" s="13"/>
      <c r="D19" s="9"/>
      <c r="E19" s="8"/>
      <c r="L19" s="8"/>
      <c r="M19" s="8"/>
      <c r="N19" s="72" t="s">
        <v>106</v>
      </c>
      <c r="O19" s="73"/>
      <c r="P19" s="13"/>
      <c r="Q19" s="8"/>
      <c r="T19"/>
      <c r="U19"/>
      <c r="V19"/>
      <c r="W19"/>
    </row>
    <row r="20" spans="1:23" ht="10.5">
      <c r="A20" s="68" t="s">
        <v>107</v>
      </c>
      <c r="B20" s="74"/>
      <c r="C20" s="13"/>
      <c r="D20" s="9"/>
      <c r="E20" s="8"/>
      <c r="L20" s="8"/>
      <c r="M20" s="8"/>
      <c r="N20" s="68" t="s">
        <v>107</v>
      </c>
      <c r="O20" s="74"/>
      <c r="P20" s="13"/>
      <c r="Q20" s="8"/>
      <c r="T20"/>
      <c r="U20"/>
      <c r="V20"/>
      <c r="W20"/>
    </row>
    <row r="21" spans="1:23" ht="10.5">
      <c r="A21" s="68" t="s">
        <v>108</v>
      </c>
      <c r="B21" s="74"/>
      <c r="C21" s="13"/>
      <c r="D21" s="9"/>
      <c r="E21" s="8"/>
      <c r="L21" s="8"/>
      <c r="M21" s="8"/>
      <c r="N21" s="68" t="s">
        <v>108</v>
      </c>
      <c r="O21" s="74"/>
      <c r="P21" s="13"/>
      <c r="Q21" s="8"/>
      <c r="T21"/>
      <c r="U21"/>
      <c r="V21"/>
      <c r="W21"/>
    </row>
    <row r="22" spans="1:23" ht="10.5">
      <c r="A22" s="8"/>
      <c r="B22" s="8"/>
      <c r="C22" s="8"/>
      <c r="D22" s="9"/>
      <c r="E22" s="8"/>
      <c r="L22" s="8"/>
      <c r="M22" s="8"/>
      <c r="N22" s="8"/>
      <c r="O22" s="8"/>
      <c r="P22" s="8"/>
      <c r="Q22" s="8"/>
      <c r="T22"/>
      <c r="U22"/>
      <c r="V22"/>
      <c r="W22"/>
    </row>
    <row r="23" spans="1:23" ht="10.5">
      <c r="A23" s="32" t="s">
        <v>143</v>
      </c>
      <c r="B23" s="45"/>
      <c r="C23" s="45"/>
      <c r="D23" s="33"/>
      <c r="E23" s="33"/>
      <c r="G23" s="47" t="s">
        <v>95</v>
      </c>
      <c r="H23" s="50"/>
      <c r="I23" s="50"/>
      <c r="J23" s="50"/>
      <c r="L23" s="32" t="s">
        <v>143</v>
      </c>
      <c r="M23" s="45"/>
      <c r="N23" s="45"/>
      <c r="O23" s="33"/>
      <c r="P23" s="33"/>
      <c r="Q23" s="8"/>
      <c r="T23"/>
      <c r="U23"/>
      <c r="V23"/>
      <c r="W23"/>
    </row>
    <row r="24" spans="1:23" ht="10.5">
      <c r="A24" s="10" t="s">
        <v>144</v>
      </c>
      <c r="B24" s="10" t="s">
        <v>145</v>
      </c>
      <c r="C24" s="10" t="s">
        <v>146</v>
      </c>
      <c r="D24" s="10" t="s">
        <v>147</v>
      </c>
      <c r="E24" s="10" t="s">
        <v>148</v>
      </c>
      <c r="G24" s="65" t="s">
        <v>130</v>
      </c>
      <c r="H24" s="66"/>
      <c r="I24" s="67" t="s">
        <v>137</v>
      </c>
      <c r="J24" s="67"/>
      <c r="L24" s="10" t="s">
        <v>144</v>
      </c>
      <c r="M24" s="10" t="s">
        <v>145</v>
      </c>
      <c r="N24" s="10" t="s">
        <v>146</v>
      </c>
      <c r="O24" s="10" t="s">
        <v>147</v>
      </c>
      <c r="P24" s="10" t="s">
        <v>148</v>
      </c>
      <c r="Q24" s="8"/>
      <c r="T24"/>
      <c r="U24"/>
      <c r="V24"/>
      <c r="W24"/>
    </row>
    <row r="25" spans="1:23" ht="10.5">
      <c r="A25" s="16"/>
      <c r="B25" s="29" t="e">
        <f>VLOOKUP($A25,Missiles!$B$5:$I$46,3)</f>
        <v>#N/A</v>
      </c>
      <c r="C25" s="29" t="e">
        <f>VLOOKUP($A25,Missiles!$B$5:$I$46,4)</f>
        <v>#N/A</v>
      </c>
      <c r="D25" s="29" t="e">
        <f>VLOOKUP($A25,Missiles!$B$5:$I$46,5)</f>
        <v>#N/A</v>
      </c>
      <c r="E25" s="29" t="e">
        <f>VLOOKUP($A25,Missiles!$B$5:$I$46,6)</f>
        <v>#N/A</v>
      </c>
      <c r="G25" s="65" t="s">
        <v>96</v>
      </c>
      <c r="H25" s="66"/>
      <c r="I25" s="67" t="s">
        <v>100</v>
      </c>
      <c r="J25" s="67"/>
      <c r="L25" s="16"/>
      <c r="M25" s="29" t="e">
        <f>VLOOKUP($L25,Missiles!$B$5:$G$46,3)</f>
        <v>#N/A</v>
      </c>
      <c r="N25" s="29" t="e">
        <f>VLOOKUP($L25,Missiles!$B$5:$G$46,4)</f>
        <v>#N/A</v>
      </c>
      <c r="O25" s="29" t="e">
        <f>VLOOKUP($L25,Missiles!$B$5:$G$46,5)</f>
        <v>#N/A</v>
      </c>
      <c r="P25" s="29" t="e">
        <f>VLOOKUP($L25,Missiles!$B$5:$G$46,6)</f>
        <v>#N/A</v>
      </c>
      <c r="Q25" s="8"/>
      <c r="T25"/>
      <c r="U25"/>
      <c r="V25"/>
      <c r="W25"/>
    </row>
    <row r="26" spans="1:23" ht="10.5">
      <c r="A26" s="16"/>
      <c r="B26" s="29" t="e">
        <f>VLOOKUP($A26,Missiles!$B$5:$I$46,3)</f>
        <v>#N/A</v>
      </c>
      <c r="C26" s="29" t="e">
        <f>VLOOKUP($A26,Missiles!$B$5:$I$46,4)</f>
        <v>#N/A</v>
      </c>
      <c r="D26" s="29" t="e">
        <f>VLOOKUP($A26,Missiles!$B$5:$I$46,5)</f>
        <v>#N/A</v>
      </c>
      <c r="E26" s="29" t="e">
        <f>VLOOKUP($A26,Missiles!$B$5:$I$46,6)</f>
        <v>#N/A</v>
      </c>
      <c r="G26" s="65" t="s">
        <v>97</v>
      </c>
      <c r="H26" s="66"/>
      <c r="I26" s="67" t="s">
        <v>138</v>
      </c>
      <c r="J26" s="67"/>
      <c r="L26" s="16"/>
      <c r="M26" s="29" t="e">
        <f>VLOOKUP($L26,Missiles!$B$5:$G$46,3)</f>
        <v>#N/A</v>
      </c>
      <c r="N26" s="29" t="e">
        <f>VLOOKUP($L26,Missiles!$B$5:$G$46,4)</f>
        <v>#N/A</v>
      </c>
      <c r="O26" s="29" t="e">
        <f>VLOOKUP($L26,Missiles!$B$5:$G$46,5)</f>
        <v>#N/A</v>
      </c>
      <c r="P26" s="29" t="e">
        <f>VLOOKUP($L26,Missiles!$B$5:$G$46,6)</f>
        <v>#N/A</v>
      </c>
      <c r="Q26" s="8"/>
      <c r="T26"/>
      <c r="U26"/>
      <c r="V26"/>
      <c r="W26"/>
    </row>
    <row r="27" spans="1:23" ht="10.5">
      <c r="A27" s="16"/>
      <c r="B27" s="29" t="e">
        <f>VLOOKUP($A27,Missiles!$B$5:$I$46,3)</f>
        <v>#N/A</v>
      </c>
      <c r="C27" s="29" t="e">
        <f>VLOOKUP($A27,Missiles!$B$5:$I$46,4)</f>
        <v>#N/A</v>
      </c>
      <c r="D27" s="29" t="e">
        <f>VLOOKUP($A27,Missiles!$B$5:$I$46,5)</f>
        <v>#N/A</v>
      </c>
      <c r="E27" s="29" t="e">
        <f>VLOOKUP($A27,Missiles!$B$5:$I$46,6)</f>
        <v>#N/A</v>
      </c>
      <c r="G27" s="65" t="s">
        <v>98</v>
      </c>
      <c r="H27" s="66"/>
      <c r="I27" s="67" t="s">
        <v>139</v>
      </c>
      <c r="J27" s="67"/>
      <c r="L27" s="16"/>
      <c r="M27" s="29" t="e">
        <f>VLOOKUP($L27,Missiles!$B$5:$G$46,3)</f>
        <v>#N/A</v>
      </c>
      <c r="N27" s="29" t="e">
        <f>VLOOKUP($L27,Missiles!$B$5:$G$46,4)</f>
        <v>#N/A</v>
      </c>
      <c r="O27" s="29" t="e">
        <f>VLOOKUP($L27,Missiles!$B$5:$G$46,5)</f>
        <v>#N/A</v>
      </c>
      <c r="P27" s="29" t="e">
        <f>VLOOKUP($L27,Missiles!$B$5:$G$46,6)</f>
        <v>#N/A</v>
      </c>
      <c r="Q27" s="8"/>
      <c r="T27"/>
      <c r="U27"/>
      <c r="V27"/>
      <c r="W27"/>
    </row>
    <row r="28" spans="1:23" ht="10.5">
      <c r="A28"/>
      <c r="B28"/>
      <c r="E28"/>
      <c r="G28" s="65" t="s">
        <v>93</v>
      </c>
      <c r="H28" s="66"/>
      <c r="I28" s="67" t="s">
        <v>140</v>
      </c>
      <c r="J28" s="67"/>
      <c r="L28"/>
      <c r="M28"/>
      <c r="Q28" s="8"/>
      <c r="T28"/>
      <c r="U28"/>
      <c r="V28"/>
      <c r="W28"/>
    </row>
    <row r="29" spans="1:23" ht="10.5">
      <c r="A29" s="32" t="s">
        <v>104</v>
      </c>
      <c r="B29" s="33"/>
      <c r="C29" s="33"/>
      <c r="E29"/>
      <c r="L29"/>
      <c r="M29"/>
      <c r="N29" s="32" t="s">
        <v>104</v>
      </c>
      <c r="O29" s="33"/>
      <c r="P29" s="33"/>
      <c r="Q29" s="8"/>
      <c r="T29"/>
      <c r="U29"/>
      <c r="V29"/>
      <c r="W29"/>
    </row>
    <row r="30" spans="1:23" ht="10.5" customHeight="1">
      <c r="A30" s="4" t="s">
        <v>94</v>
      </c>
      <c r="B30" s="23"/>
      <c r="C30" s="13" t="s">
        <v>136</v>
      </c>
      <c r="E30"/>
      <c r="G30" s="32" t="s">
        <v>114</v>
      </c>
      <c r="H30" s="45"/>
      <c r="I30" s="45"/>
      <c r="J30" s="46"/>
      <c r="L30"/>
      <c r="M30"/>
      <c r="N30" s="4" t="s">
        <v>94</v>
      </c>
      <c r="O30" s="23"/>
      <c r="P30" s="13" t="s">
        <v>136</v>
      </c>
      <c r="Q30" s="8"/>
      <c r="T30"/>
      <c r="U30"/>
      <c r="V30"/>
      <c r="W30"/>
    </row>
    <row r="31" spans="1:23" ht="10.5">
      <c r="A31" s="4" t="s">
        <v>113</v>
      </c>
      <c r="B31" s="4" t="s">
        <v>109</v>
      </c>
      <c r="C31" s="13"/>
      <c r="E31"/>
      <c r="G31" s="60" t="s">
        <v>115</v>
      </c>
      <c r="H31" s="51" t="s">
        <v>116</v>
      </c>
      <c r="I31" s="52"/>
      <c r="J31" s="53"/>
      <c r="L31"/>
      <c r="M31"/>
      <c r="N31" s="4" t="s">
        <v>113</v>
      </c>
      <c r="O31" s="4" t="s">
        <v>109</v>
      </c>
      <c r="P31" s="13"/>
      <c r="Q31" s="8"/>
      <c r="T31"/>
      <c r="U31"/>
      <c r="V31"/>
      <c r="W31"/>
    </row>
    <row r="32" spans="1:23" ht="10.5" customHeight="1">
      <c r="A32" s="8"/>
      <c r="B32" s="4" t="s">
        <v>106</v>
      </c>
      <c r="C32" s="13"/>
      <c r="E32"/>
      <c r="G32" s="30"/>
      <c r="H32" s="54"/>
      <c r="I32" s="55"/>
      <c r="J32" s="56"/>
      <c r="L32"/>
      <c r="M32"/>
      <c r="N32" s="8"/>
      <c r="O32" s="4" t="s">
        <v>106</v>
      </c>
      <c r="P32" s="13"/>
      <c r="Q32" s="8"/>
      <c r="T32"/>
      <c r="U32"/>
      <c r="V32"/>
      <c r="W32"/>
    </row>
    <row r="33" spans="1:23" ht="10.5">
      <c r="A33" s="8"/>
      <c r="B33" s="4" t="s">
        <v>110</v>
      </c>
      <c r="C33" s="13"/>
      <c r="E33"/>
      <c r="G33" s="30"/>
      <c r="H33" s="54"/>
      <c r="I33" s="55"/>
      <c r="J33" s="56"/>
      <c r="L33"/>
      <c r="M33"/>
      <c r="N33" s="8"/>
      <c r="O33" s="4" t="s">
        <v>110</v>
      </c>
      <c r="P33" s="13"/>
      <c r="Q33" s="8"/>
      <c r="T33"/>
      <c r="U33"/>
      <c r="V33"/>
      <c r="W33"/>
    </row>
    <row r="34" spans="1:23" ht="10.5">
      <c r="A34" s="8"/>
      <c r="B34" s="22" t="s">
        <v>111</v>
      </c>
      <c r="C34" s="13"/>
      <c r="E34"/>
      <c r="G34" s="31"/>
      <c r="H34" s="54"/>
      <c r="I34" s="55"/>
      <c r="J34" s="56"/>
      <c r="L34"/>
      <c r="M34"/>
      <c r="N34" s="8"/>
      <c r="O34" s="22" t="s">
        <v>111</v>
      </c>
      <c r="P34" s="13"/>
      <c r="Q34" s="8"/>
      <c r="T34"/>
      <c r="U34"/>
      <c r="V34"/>
      <c r="W34"/>
    </row>
    <row r="35" spans="4:23" ht="10.5">
      <c r="D35" s="9"/>
      <c r="E35" s="9"/>
      <c r="G35" s="27"/>
      <c r="H35" s="57"/>
      <c r="I35" s="58"/>
      <c r="J35" s="59"/>
      <c r="L35"/>
      <c r="M35"/>
      <c r="Q35" s="8"/>
      <c r="T35"/>
      <c r="U35"/>
      <c r="V35"/>
      <c r="W35"/>
    </row>
    <row r="36" spans="4:23" ht="12">
      <c r="D36" s="9"/>
      <c r="E36" s="9"/>
      <c r="G36" s="28" t="s">
        <v>117</v>
      </c>
      <c r="H36" s="51" t="s">
        <v>118</v>
      </c>
      <c r="I36" s="52"/>
      <c r="J36" s="53"/>
      <c r="L36"/>
      <c r="M36"/>
      <c r="Q36" s="8"/>
      <c r="T36"/>
      <c r="U36"/>
      <c r="V36"/>
      <c r="W36"/>
    </row>
    <row r="37" spans="1:23" ht="12">
      <c r="A37" s="8"/>
      <c r="B37" s="22" t="s">
        <v>111</v>
      </c>
      <c r="C37" s="13"/>
      <c r="D37" s="9"/>
      <c r="E37" s="9"/>
      <c r="G37" s="61"/>
      <c r="H37" s="57"/>
      <c r="I37" s="58"/>
      <c r="J37" s="59"/>
      <c r="L37"/>
      <c r="M37"/>
      <c r="Q37" s="8"/>
      <c r="T37"/>
      <c r="U37"/>
      <c r="V37"/>
      <c r="W37"/>
    </row>
    <row r="38" spans="1:23" ht="12">
      <c r="A38" s="9"/>
      <c r="B38" s="9"/>
      <c r="C38" s="9"/>
      <c r="D38" s="9"/>
      <c r="E38" s="9"/>
      <c r="L38"/>
      <c r="M38"/>
      <c r="N38"/>
      <c r="O38"/>
      <c r="P38"/>
      <c r="Q38" s="8"/>
      <c r="T38"/>
      <c r="U38"/>
      <c r="V38"/>
      <c r="W38"/>
    </row>
    <row r="39" spans="1:23" ht="12">
      <c r="A39" s="9"/>
      <c r="B39" s="9"/>
      <c r="C39" s="9"/>
      <c r="D39" s="9"/>
      <c r="E39" s="9"/>
      <c r="G39" s="49" t="s">
        <v>129</v>
      </c>
      <c r="H39" s="50"/>
      <c r="I39" s="50"/>
      <c r="J39" s="50"/>
      <c r="K39" s="1"/>
      <c r="L39"/>
      <c r="M39"/>
      <c r="N39"/>
      <c r="O39"/>
      <c r="P39"/>
      <c r="Q39" s="8"/>
      <c r="T39"/>
      <c r="U39"/>
      <c r="V39"/>
      <c r="W39"/>
    </row>
    <row r="40" spans="1:23" ht="12">
      <c r="A40" s="9"/>
      <c r="B40" s="9"/>
      <c r="C40" s="9"/>
      <c r="D40" s="9"/>
      <c r="E40" s="9"/>
      <c r="G40" s="4">
        <v>1</v>
      </c>
      <c r="H40" s="14">
        <v>3</v>
      </c>
      <c r="I40" s="12">
        <v>6</v>
      </c>
      <c r="J40" s="15" t="s">
        <v>136</v>
      </c>
      <c r="K40" s="1"/>
      <c r="L40"/>
      <c r="M40"/>
      <c r="N40"/>
      <c r="O40"/>
      <c r="P40"/>
      <c r="Q40" s="8"/>
      <c r="T40"/>
      <c r="U40"/>
      <c r="V40"/>
      <c r="W40"/>
    </row>
    <row r="41" spans="1:23" ht="12">
      <c r="A41" s="9"/>
      <c r="B41" s="9"/>
      <c r="C41" s="9"/>
      <c r="D41" s="9"/>
      <c r="E41" s="9"/>
      <c r="G41" s="4">
        <v>2</v>
      </c>
      <c r="H41" s="14">
        <v>3</v>
      </c>
      <c r="I41" s="12">
        <v>7</v>
      </c>
      <c r="J41" s="15" t="s">
        <v>136</v>
      </c>
      <c r="K41" s="1"/>
      <c r="L41"/>
      <c r="M41"/>
      <c r="N41"/>
      <c r="O41"/>
      <c r="P41"/>
      <c r="Q41" s="8"/>
      <c r="T41"/>
      <c r="U41"/>
      <c r="V41"/>
      <c r="W41"/>
    </row>
    <row r="42" spans="1:23" ht="12">
      <c r="A42" s="9"/>
      <c r="B42" s="9"/>
      <c r="C42" s="9"/>
      <c r="D42" s="9"/>
      <c r="E42" s="9"/>
      <c r="G42" s="4">
        <v>3</v>
      </c>
      <c r="H42" s="14">
        <v>3</v>
      </c>
      <c r="I42" s="12">
        <v>8</v>
      </c>
      <c r="J42" s="15" t="s">
        <v>134</v>
      </c>
      <c r="K42" s="1"/>
      <c r="L42" s="9"/>
      <c r="M42" s="9"/>
      <c r="N42" s="9"/>
      <c r="O42" s="9"/>
      <c r="P42" s="9"/>
      <c r="Q42" s="8"/>
      <c r="T42"/>
      <c r="U42"/>
      <c r="V42"/>
      <c r="W42"/>
    </row>
    <row r="43" spans="1:23" ht="12">
      <c r="A43" s="8"/>
      <c r="B43" s="8"/>
      <c r="C43" s="8"/>
      <c r="D43" s="9"/>
      <c r="E43" s="8"/>
      <c r="G43" s="4">
        <v>4</v>
      </c>
      <c r="H43" s="14">
        <v>4</v>
      </c>
      <c r="I43" s="12">
        <v>9</v>
      </c>
      <c r="J43" s="15" t="s">
        <v>134</v>
      </c>
      <c r="K43" s="1"/>
      <c r="L43" s="8"/>
      <c r="M43" s="8"/>
      <c r="N43" s="8"/>
      <c r="O43" s="8"/>
      <c r="P43" s="8"/>
      <c r="Q43" s="8"/>
      <c r="T43"/>
      <c r="U43"/>
      <c r="V43"/>
      <c r="W43"/>
    </row>
    <row r="44" spans="7:23" ht="10.5" customHeight="1">
      <c r="G44" s="4">
        <v>5</v>
      </c>
      <c r="H44" s="14">
        <v>4</v>
      </c>
      <c r="I44" s="12" t="s">
        <v>112</v>
      </c>
      <c r="J44" s="15" t="s">
        <v>132</v>
      </c>
      <c r="K44" s="1"/>
      <c r="T44"/>
      <c r="U44"/>
      <c r="V44"/>
      <c r="W44"/>
    </row>
    <row r="45" spans="4:23" ht="10.5" customHeight="1">
      <c r="D45" s="1"/>
      <c r="K45" s="1"/>
      <c r="Q45"/>
      <c r="T45"/>
      <c r="U45"/>
      <c r="V45"/>
      <c r="W45"/>
    </row>
    <row r="46" spans="4:23" ht="16.5" customHeight="1">
      <c r="D46" s="1"/>
      <c r="G46" s="47" t="s">
        <v>119</v>
      </c>
      <c r="H46" s="70"/>
      <c r="I46" s="71"/>
      <c r="J46" s="24" t="s">
        <v>132</v>
      </c>
      <c r="K46" s="1"/>
      <c r="Q46"/>
      <c r="T46"/>
      <c r="U46"/>
      <c r="V46"/>
      <c r="W46"/>
    </row>
    <row r="47" spans="4:23" ht="12">
      <c r="D47" s="1"/>
      <c r="G47" s="4" t="s">
        <v>110</v>
      </c>
      <c r="H47" s="68" t="s">
        <v>121</v>
      </c>
      <c r="I47" s="69"/>
      <c r="J47" s="13"/>
      <c r="K47" s="1"/>
      <c r="Q47"/>
      <c r="T47"/>
      <c r="U47"/>
      <c r="V47"/>
      <c r="W47"/>
    </row>
    <row r="48" spans="4:23" ht="12">
      <c r="D48" s="1"/>
      <c r="G48" s="4" t="s">
        <v>110</v>
      </c>
      <c r="H48" s="68" t="s">
        <v>122</v>
      </c>
      <c r="I48" s="69"/>
      <c r="J48" s="13"/>
      <c r="K48" s="1"/>
      <c r="Q48"/>
      <c r="T48"/>
      <c r="U48"/>
      <c r="V48"/>
      <c r="W48"/>
    </row>
    <row r="49" spans="4:23" ht="12.75" customHeight="1">
      <c r="D49" s="1"/>
      <c r="K49" s="1"/>
      <c r="Q49"/>
      <c r="T49"/>
      <c r="U49"/>
      <c r="V49"/>
      <c r="W49"/>
    </row>
    <row r="50" spans="4:23" ht="12.75" customHeight="1">
      <c r="D50" s="1"/>
      <c r="F50" s="47" t="s">
        <v>114</v>
      </c>
      <c r="G50" s="48"/>
      <c r="H50" s="48"/>
      <c r="I50" s="48"/>
      <c r="J50" s="48"/>
      <c r="K50" s="48"/>
      <c r="Q50"/>
      <c r="T50"/>
      <c r="U50"/>
      <c r="V50"/>
      <c r="W50"/>
    </row>
    <row r="51" spans="6:23" ht="12.75" customHeight="1">
      <c r="F51" s="34" t="s">
        <v>142</v>
      </c>
      <c r="G51" s="35"/>
      <c r="H51" s="35"/>
      <c r="I51" s="35"/>
      <c r="J51" s="35"/>
      <c r="K51" s="36"/>
      <c r="T51"/>
      <c r="U51"/>
      <c r="V51"/>
      <c r="W51"/>
    </row>
    <row r="52" spans="6:23" ht="12">
      <c r="F52" s="37"/>
      <c r="G52" s="38"/>
      <c r="H52" s="38"/>
      <c r="I52" s="38"/>
      <c r="J52" s="38"/>
      <c r="K52" s="39"/>
      <c r="T52"/>
      <c r="U52"/>
      <c r="V52"/>
      <c r="W52"/>
    </row>
    <row r="53" spans="6:23" ht="12">
      <c r="F53" s="37"/>
      <c r="G53" s="38"/>
      <c r="H53" s="38"/>
      <c r="I53" s="38"/>
      <c r="J53" s="38"/>
      <c r="K53" s="39"/>
      <c r="T53"/>
      <c r="U53"/>
      <c r="V53"/>
      <c r="W53"/>
    </row>
    <row r="54" spans="6:23" ht="12">
      <c r="F54" s="37"/>
      <c r="G54" s="38"/>
      <c r="H54" s="38"/>
      <c r="I54" s="38"/>
      <c r="J54" s="38"/>
      <c r="K54" s="39"/>
      <c r="T54"/>
      <c r="U54"/>
      <c r="V54"/>
      <c r="W54"/>
    </row>
    <row r="55" spans="1:23" ht="12">
      <c r="A55"/>
      <c r="F55" s="40"/>
      <c r="G55" s="41"/>
      <c r="H55" s="41"/>
      <c r="I55" s="41"/>
      <c r="J55" s="41"/>
      <c r="K55" s="42"/>
      <c r="T55"/>
      <c r="U55"/>
      <c r="V55"/>
      <c r="W55"/>
    </row>
    <row r="56" spans="20:23" ht="10.5" customHeight="1">
      <c r="T56"/>
      <c r="U56"/>
      <c r="V56"/>
      <c r="W56"/>
    </row>
    <row r="57" spans="14:23" ht="12">
      <c r="N57" s="5"/>
      <c r="T57"/>
      <c r="U57"/>
      <c r="V57"/>
      <c r="W57"/>
    </row>
    <row r="58" spans="20:23" ht="10.5">
      <c r="T58"/>
      <c r="U58"/>
      <c r="V58"/>
      <c r="W58"/>
    </row>
    <row r="59" spans="20:23" ht="10.5">
      <c r="T59"/>
      <c r="U59"/>
      <c r="V59"/>
      <c r="W59"/>
    </row>
    <row r="60" spans="20:23" ht="10.5">
      <c r="T60"/>
      <c r="U60"/>
      <c r="V60"/>
      <c r="W60"/>
    </row>
    <row r="61" spans="20:23" ht="10.5">
      <c r="T61"/>
      <c r="U61"/>
      <c r="V61"/>
      <c r="W61"/>
    </row>
    <row r="62" spans="20:23" ht="10.5">
      <c r="T62"/>
      <c r="U62"/>
      <c r="V62"/>
      <c r="W62"/>
    </row>
    <row r="63" spans="20:23" ht="10.5">
      <c r="T63"/>
      <c r="U63"/>
      <c r="V63"/>
      <c r="W63"/>
    </row>
    <row r="64" spans="20:23" ht="10.5">
      <c r="T64"/>
      <c r="U64"/>
      <c r="V64"/>
      <c r="W64"/>
    </row>
    <row r="65" spans="20:23" ht="10.5">
      <c r="T65"/>
      <c r="U65"/>
      <c r="V65"/>
      <c r="W65"/>
    </row>
    <row r="66" spans="20:23" ht="10.5">
      <c r="T66"/>
      <c r="U66"/>
      <c r="V66"/>
      <c r="W66"/>
    </row>
    <row r="67" spans="20:23" ht="10.5">
      <c r="T67"/>
      <c r="U67"/>
      <c r="V67"/>
      <c r="W67"/>
    </row>
    <row r="68" spans="20:23" ht="10.5">
      <c r="T68"/>
      <c r="U68"/>
      <c r="V68"/>
      <c r="W68"/>
    </row>
    <row r="69" spans="20:23" ht="10.5">
      <c r="T69"/>
      <c r="U69"/>
      <c r="V69"/>
      <c r="W69"/>
    </row>
    <row r="70" spans="20:23" ht="10.5">
      <c r="T70"/>
      <c r="U70"/>
      <c r="V70"/>
      <c r="W70"/>
    </row>
    <row r="71" spans="20:23" ht="10.5">
      <c r="T71"/>
      <c r="U71"/>
      <c r="V71"/>
      <c r="W71"/>
    </row>
    <row r="72" spans="20:23" ht="10.5">
      <c r="T72"/>
      <c r="U72"/>
      <c r="V72"/>
      <c r="W72"/>
    </row>
    <row r="73" spans="20:23" ht="10.5">
      <c r="T73"/>
      <c r="U73"/>
      <c r="V73"/>
      <c r="W73"/>
    </row>
    <row r="74" spans="20:23" ht="10.5">
      <c r="T74"/>
      <c r="U74"/>
      <c r="V74"/>
      <c r="W74"/>
    </row>
    <row r="75" spans="20:23" ht="10.5">
      <c r="T75"/>
      <c r="U75"/>
      <c r="V75"/>
      <c r="W75"/>
    </row>
    <row r="76" spans="20:23" ht="10.5">
      <c r="T76"/>
      <c r="U76"/>
      <c r="V76"/>
      <c r="W76"/>
    </row>
    <row r="77" spans="20:23" ht="10.5">
      <c r="T77"/>
      <c r="U77"/>
      <c r="V77"/>
      <c r="W77"/>
    </row>
    <row r="78" spans="20:23" ht="10.5">
      <c r="T78"/>
      <c r="U78"/>
      <c r="V78"/>
      <c r="W78"/>
    </row>
    <row r="79" spans="20:23" ht="10.5">
      <c r="T79"/>
      <c r="U79"/>
      <c r="V79"/>
      <c r="W79"/>
    </row>
    <row r="80" spans="20:23" ht="10.5">
      <c r="T80"/>
      <c r="U80"/>
      <c r="V80"/>
      <c r="W80"/>
    </row>
    <row r="81" spans="20:23" ht="10.5">
      <c r="T81"/>
      <c r="U81"/>
      <c r="V81"/>
      <c r="W81"/>
    </row>
    <row r="82" spans="20:23" ht="10.5">
      <c r="T82"/>
      <c r="U82"/>
      <c r="V82"/>
      <c r="W82"/>
    </row>
    <row r="83" spans="20:23" ht="10.5">
      <c r="T83"/>
      <c r="U83"/>
      <c r="V83"/>
      <c r="W83"/>
    </row>
    <row r="84" spans="20:23" ht="10.5">
      <c r="T84"/>
      <c r="U84"/>
      <c r="V84"/>
      <c r="W84"/>
    </row>
    <row r="85" spans="20:23" ht="10.5">
      <c r="T85"/>
      <c r="U85"/>
      <c r="V85"/>
      <c r="W85"/>
    </row>
    <row r="86" spans="20:23" ht="10.5">
      <c r="T86"/>
      <c r="U86"/>
      <c r="V86"/>
      <c r="W86"/>
    </row>
    <row r="87" spans="20:23" ht="10.5">
      <c r="T87"/>
      <c r="U87"/>
      <c r="V87"/>
      <c r="W87"/>
    </row>
    <row r="88" spans="20:23" ht="10.5">
      <c r="T88"/>
      <c r="U88"/>
      <c r="V88"/>
      <c r="W88"/>
    </row>
    <row r="89" spans="20:23" ht="10.5">
      <c r="T89"/>
      <c r="U89"/>
      <c r="V89"/>
      <c r="W89"/>
    </row>
    <row r="90" spans="20:23" ht="10.5">
      <c r="T90"/>
      <c r="U90"/>
      <c r="V90"/>
      <c r="W90"/>
    </row>
    <row r="91" spans="20:23" ht="10.5">
      <c r="T91"/>
      <c r="U91"/>
      <c r="V91"/>
      <c r="W91"/>
    </row>
    <row r="92" spans="20:23" ht="10.5">
      <c r="T92"/>
      <c r="U92"/>
      <c r="V92"/>
      <c r="W92"/>
    </row>
    <row r="93" spans="20:23" ht="10.5">
      <c r="T93"/>
      <c r="U93"/>
      <c r="V93"/>
      <c r="W93"/>
    </row>
    <row r="94" spans="20:23" ht="10.5">
      <c r="T94"/>
      <c r="U94"/>
      <c r="V94"/>
      <c r="W94"/>
    </row>
    <row r="95" spans="20:23" ht="10.5">
      <c r="T95"/>
      <c r="U95"/>
      <c r="V95"/>
      <c r="W95"/>
    </row>
    <row r="96" spans="20:23" ht="10.5">
      <c r="T96"/>
      <c r="U96"/>
      <c r="V96"/>
      <c r="W96"/>
    </row>
    <row r="97" spans="20:23" ht="10.5">
      <c r="T97"/>
      <c r="U97"/>
      <c r="V97"/>
      <c r="W97"/>
    </row>
    <row r="98" spans="20:23" ht="10.5">
      <c r="T98"/>
      <c r="U98"/>
      <c r="V98"/>
      <c r="W98"/>
    </row>
    <row r="99" spans="20:23" ht="10.5">
      <c r="T99"/>
      <c r="U99"/>
      <c r="V99"/>
      <c r="W99"/>
    </row>
    <row r="100" spans="20:23" ht="10.5">
      <c r="T100"/>
      <c r="U100"/>
      <c r="V100"/>
      <c r="W100"/>
    </row>
    <row r="101" spans="20:23" ht="10.5">
      <c r="T101"/>
      <c r="U101"/>
      <c r="V101"/>
      <c r="W101"/>
    </row>
    <row r="102" spans="20:23" ht="10.5">
      <c r="T102"/>
      <c r="U102"/>
      <c r="V102"/>
      <c r="W102"/>
    </row>
    <row r="103" spans="20:23" ht="10.5">
      <c r="T103"/>
      <c r="U103"/>
      <c r="V103"/>
      <c r="W103"/>
    </row>
    <row r="104" spans="20:23" ht="10.5">
      <c r="T104"/>
      <c r="U104"/>
      <c r="V104"/>
      <c r="W104"/>
    </row>
    <row r="105" spans="20:23" ht="10.5">
      <c r="T105"/>
      <c r="U105"/>
      <c r="V105"/>
      <c r="W105"/>
    </row>
    <row r="106" spans="20:23" ht="10.5">
      <c r="T106"/>
      <c r="U106"/>
      <c r="V106"/>
      <c r="W106"/>
    </row>
  </sheetData>
  <mergeCells count="41">
    <mergeCell ref="D3:E3"/>
    <mergeCell ref="I26:J26"/>
    <mergeCell ref="I27:J27"/>
    <mergeCell ref="G23:J23"/>
    <mergeCell ref="I25:J25"/>
    <mergeCell ref="A23:E23"/>
    <mergeCell ref="G1:G5"/>
    <mergeCell ref="H1:H5"/>
    <mergeCell ref="I1:I5"/>
    <mergeCell ref="G24:H24"/>
    <mergeCell ref="A18:C18"/>
    <mergeCell ref="I24:J24"/>
    <mergeCell ref="N18:P18"/>
    <mergeCell ref="N19:O19"/>
    <mergeCell ref="N20:O20"/>
    <mergeCell ref="N21:O21"/>
    <mergeCell ref="L23:P23"/>
    <mergeCell ref="H47:I47"/>
    <mergeCell ref="H48:I48"/>
    <mergeCell ref="G46:I46"/>
    <mergeCell ref="A19:B19"/>
    <mergeCell ref="A20:B20"/>
    <mergeCell ref="A21:B21"/>
    <mergeCell ref="A29:C29"/>
    <mergeCell ref="J1:J5"/>
    <mergeCell ref="G25:H25"/>
    <mergeCell ref="G30:J30"/>
    <mergeCell ref="G26:H26"/>
    <mergeCell ref="G27:H27"/>
    <mergeCell ref="G28:H28"/>
    <mergeCell ref="I28:J28"/>
    <mergeCell ref="N29:P29"/>
    <mergeCell ref="F51:K55"/>
    <mergeCell ref="M3:N3"/>
    <mergeCell ref="G17:J17"/>
    <mergeCell ref="F50:K50"/>
    <mergeCell ref="G39:J39"/>
    <mergeCell ref="H31:J35"/>
    <mergeCell ref="G31:G35"/>
    <mergeCell ref="G36:G37"/>
    <mergeCell ref="H36:J37"/>
  </mergeCells>
  <conditionalFormatting sqref="F7:J15">
    <cfRule type="expression" priority="1" dxfId="0" stopIfTrue="1">
      <formula>"NOT(ISBLANK())"</formula>
    </cfRule>
  </conditionalFormatting>
  <conditionalFormatting sqref="M3 P3 H40:H44 J40:J44 E4:E6 C4:C5 D7:E15 A4:A5 L6:L15 A6:C15 I24:J28 B3:B5 D3:D6 J46:J48">
    <cfRule type="expression" priority="2" dxfId="0" stopIfTrue="1">
      <formula>NOT(ISBLANK(A3))</formula>
    </cfRule>
  </conditionalFormatting>
  <conditionalFormatting sqref="C19:C21 F51 P30:P34 A25:E27 L25:P27 C37 C30:C34">
    <cfRule type="expression" priority="3" dxfId="1" stopIfTrue="1">
      <formula>NOT(ISBLANK(A19))</formula>
    </cfRule>
  </conditionalFormatting>
  <conditionalFormatting sqref="N6:P15">
    <cfRule type="cellIs" priority="4" dxfId="0" operator="notEqual" stopIfTrue="1">
      <formula>0</formula>
    </cfRule>
  </conditionalFormatting>
  <printOptions/>
  <pageMargins left="0" right="0" top="0" bottom="0.3937007874015748" header="0" footer="0.5118110236220472"/>
  <pageSetup fitToHeight="1" fitToWidth="1" orientation="portrait" paperSize="9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4">
      <selection activeCell="G39" sqref="G39:J39"/>
    </sheetView>
  </sheetViews>
  <sheetFormatPr defaultColWidth="11.421875" defaultRowHeight="12"/>
  <sheetData>
    <row r="1" spans="1:16" ht="16.5" customHeight="1">
      <c r="A1" s="7" t="s">
        <v>11</v>
      </c>
      <c r="B1" s="1"/>
      <c r="C1" s="1"/>
      <c r="E1" s="1"/>
      <c r="F1" s="1"/>
      <c r="G1" s="62" t="s">
        <v>124</v>
      </c>
      <c r="H1" s="62" t="s">
        <v>125</v>
      </c>
      <c r="I1" s="62" t="s">
        <v>126</v>
      </c>
      <c r="J1" s="62" t="s">
        <v>82</v>
      </c>
      <c r="L1" s="1"/>
      <c r="M1" s="1"/>
      <c r="N1" s="1"/>
      <c r="O1" s="1"/>
      <c r="P1" s="17" t="str">
        <f>A1</f>
        <v>MiG-21C</v>
      </c>
    </row>
    <row r="2" spans="1:16" ht="10.5">
      <c r="A2" s="1"/>
      <c r="B2" s="1"/>
      <c r="C2" s="1"/>
      <c r="D2" s="1"/>
      <c r="E2" s="1"/>
      <c r="F2" s="1"/>
      <c r="G2" s="63"/>
      <c r="H2" s="63"/>
      <c r="I2" s="63"/>
      <c r="J2" s="63"/>
      <c r="L2" s="1"/>
      <c r="M2" s="1"/>
      <c r="N2" s="1"/>
      <c r="O2" s="1"/>
      <c r="P2" s="1"/>
    </row>
    <row r="3" spans="1:16" ht="10.5">
      <c r="A3" s="4" t="s">
        <v>123</v>
      </c>
      <c r="B3" s="16"/>
      <c r="C3" s="4" t="s">
        <v>106</v>
      </c>
      <c r="D3" s="75"/>
      <c r="E3" s="76"/>
      <c r="F3" s="1"/>
      <c r="G3" s="63"/>
      <c r="H3" s="63"/>
      <c r="I3" s="63"/>
      <c r="J3" s="63"/>
      <c r="L3" s="4" t="s">
        <v>123</v>
      </c>
      <c r="M3" s="43"/>
      <c r="N3" s="44"/>
      <c r="O3" s="4" t="s">
        <v>106</v>
      </c>
      <c r="P3" s="25"/>
    </row>
    <row r="4" spans="1:16" ht="10.5">
      <c r="A4" s="8"/>
      <c r="B4" s="8"/>
      <c r="C4" s="8"/>
      <c r="D4" s="9"/>
      <c r="E4" s="8"/>
      <c r="F4" s="1"/>
      <c r="G4" s="63"/>
      <c r="H4" s="63"/>
      <c r="I4" s="63"/>
      <c r="J4" s="63"/>
      <c r="L4" s="8"/>
      <c r="M4" s="8"/>
      <c r="N4" s="8"/>
      <c r="O4" s="8"/>
      <c r="P4" s="8"/>
    </row>
    <row r="5" spans="1:13" ht="10.5">
      <c r="A5" s="8"/>
      <c r="B5" s="8"/>
      <c r="C5" s="8"/>
      <c r="D5" s="9"/>
      <c r="E5" s="8"/>
      <c r="F5" s="1"/>
      <c r="G5" s="64"/>
      <c r="H5" s="64"/>
      <c r="I5" s="64"/>
      <c r="J5" s="64"/>
      <c r="L5" s="8"/>
      <c r="M5" s="8"/>
    </row>
    <row r="6" spans="1:16" ht="39.75" customHeight="1">
      <c r="A6" s="8"/>
      <c r="B6" s="8"/>
      <c r="C6" s="8"/>
      <c r="D6" s="9"/>
      <c r="E6" s="11"/>
      <c r="F6" s="26" t="s">
        <v>128</v>
      </c>
      <c r="G6" s="3"/>
      <c r="H6" s="3"/>
      <c r="I6" s="3"/>
      <c r="J6" s="3"/>
      <c r="K6" s="6" t="s">
        <v>127</v>
      </c>
      <c r="L6" s="18"/>
      <c r="M6" s="21"/>
      <c r="N6" s="20">
        <f aca="true" t="shared" si="0" ref="N6:N16">C6</f>
        <v>0</v>
      </c>
      <c r="O6" s="20">
        <f aca="true" t="shared" si="1" ref="O6:O16">B6</f>
        <v>0</v>
      </c>
      <c r="P6" s="20">
        <f aca="true" t="shared" si="2" ref="P6:P16">A6</f>
        <v>0</v>
      </c>
    </row>
    <row r="7" spans="1:16" ht="39.75" customHeight="1">
      <c r="A7" s="8"/>
      <c r="B7" s="8"/>
      <c r="C7" s="8"/>
      <c r="D7" s="9"/>
      <c r="E7" s="11" t="s">
        <v>12</v>
      </c>
      <c r="F7" s="26" t="s">
        <v>128</v>
      </c>
      <c r="G7" s="3" t="s">
        <v>120</v>
      </c>
      <c r="H7" s="3" t="s">
        <v>136</v>
      </c>
      <c r="I7" s="3" t="s">
        <v>136</v>
      </c>
      <c r="J7" s="3" t="s">
        <v>134</v>
      </c>
      <c r="K7" s="6" t="s">
        <v>127</v>
      </c>
      <c r="L7" s="18" t="str">
        <f aca="true" t="shared" si="3" ref="L6:L15">E7</f>
        <v>9
Max
dive</v>
      </c>
      <c r="M7" s="21"/>
      <c r="N7" s="20">
        <f t="shared" si="0"/>
        <v>0</v>
      </c>
      <c r="O7" s="20">
        <f t="shared" si="1"/>
        <v>0</v>
      </c>
      <c r="P7" s="20">
        <f t="shared" si="2"/>
        <v>0</v>
      </c>
    </row>
    <row r="8" spans="1:16" ht="39.75" customHeight="1">
      <c r="A8" s="8"/>
      <c r="B8" s="8"/>
      <c r="C8" s="8"/>
      <c r="D8" s="9"/>
      <c r="E8" s="11" t="s">
        <v>132</v>
      </c>
      <c r="F8" s="26" t="s">
        <v>128</v>
      </c>
      <c r="G8" s="3" t="s">
        <v>103</v>
      </c>
      <c r="H8" s="3" t="s">
        <v>120</v>
      </c>
      <c r="I8" s="3" t="s">
        <v>136</v>
      </c>
      <c r="J8" s="3" t="s">
        <v>134</v>
      </c>
      <c r="K8" s="6" t="s">
        <v>127</v>
      </c>
      <c r="L8" s="18" t="str">
        <f t="shared" si="3"/>
        <v>8</v>
      </c>
      <c r="M8" s="21"/>
      <c r="N8" s="20">
        <f t="shared" si="0"/>
        <v>0</v>
      </c>
      <c r="O8" s="20">
        <f t="shared" si="1"/>
        <v>0</v>
      </c>
      <c r="P8" s="20">
        <f t="shared" si="2"/>
        <v>0</v>
      </c>
    </row>
    <row r="9" spans="1:16" ht="39.75" customHeight="1">
      <c r="A9" s="8"/>
      <c r="B9" s="8"/>
      <c r="C9" s="8"/>
      <c r="D9" s="9"/>
      <c r="E9" s="11" t="s">
        <v>13</v>
      </c>
      <c r="F9" s="26" t="s">
        <v>128</v>
      </c>
      <c r="G9" s="3" t="s">
        <v>103</v>
      </c>
      <c r="H9" s="3" t="s">
        <v>120</v>
      </c>
      <c r="I9" s="3" t="s">
        <v>120</v>
      </c>
      <c r="J9" s="3" t="s">
        <v>136</v>
      </c>
      <c r="K9" s="6" t="s">
        <v>127</v>
      </c>
      <c r="L9" s="18" t="str">
        <f t="shared" si="3"/>
        <v>7
Max
Level</v>
      </c>
      <c r="M9" s="21"/>
      <c r="N9" s="20">
        <f t="shared" si="0"/>
        <v>0</v>
      </c>
      <c r="O9" s="20">
        <f t="shared" si="1"/>
        <v>0</v>
      </c>
      <c r="P9" s="20">
        <f t="shared" si="2"/>
        <v>0</v>
      </c>
    </row>
    <row r="10" spans="1:16" ht="39.75" customHeight="1">
      <c r="A10" s="11"/>
      <c r="B10" s="11" t="s">
        <v>92</v>
      </c>
      <c r="C10" s="11">
        <v>6</v>
      </c>
      <c r="D10" s="9"/>
      <c r="E10" s="11">
        <v>6</v>
      </c>
      <c r="F10" s="26" t="s">
        <v>128</v>
      </c>
      <c r="G10" s="3" t="s">
        <v>102</v>
      </c>
      <c r="H10" s="3" t="s">
        <v>103</v>
      </c>
      <c r="I10" s="3" t="s">
        <v>120</v>
      </c>
      <c r="J10" s="3" t="s">
        <v>136</v>
      </c>
      <c r="K10" s="6" t="s">
        <v>127</v>
      </c>
      <c r="L10" s="18">
        <f t="shared" si="3"/>
        <v>6</v>
      </c>
      <c r="M10" s="21"/>
      <c r="N10" s="20">
        <f t="shared" si="0"/>
        <v>6</v>
      </c>
      <c r="O10" s="20" t="str">
        <f t="shared" si="1"/>
        <v>Excess</v>
      </c>
      <c r="P10" s="20">
        <f t="shared" si="2"/>
        <v>0</v>
      </c>
    </row>
    <row r="11" spans="1:16" ht="39.75" customHeight="1">
      <c r="A11" s="11">
        <v>5</v>
      </c>
      <c r="B11" s="11">
        <v>5</v>
      </c>
      <c r="C11" s="11">
        <v>5</v>
      </c>
      <c r="D11" s="9"/>
      <c r="E11" s="11" t="s">
        <v>84</v>
      </c>
      <c r="F11" s="26" t="s">
        <v>128</v>
      </c>
      <c r="G11" s="3" t="s">
        <v>102</v>
      </c>
      <c r="H11" s="3" t="s">
        <v>103</v>
      </c>
      <c r="I11" s="3" t="s">
        <v>103</v>
      </c>
      <c r="J11" s="3" t="s">
        <v>120</v>
      </c>
      <c r="K11" s="6" t="s">
        <v>127</v>
      </c>
      <c r="L11" s="18" t="str">
        <f t="shared" si="3"/>
        <v>5
Max
load</v>
      </c>
      <c r="M11" s="21"/>
      <c r="N11" s="20">
        <f t="shared" si="0"/>
        <v>5</v>
      </c>
      <c r="O11" s="20">
        <f t="shared" si="1"/>
        <v>5</v>
      </c>
      <c r="P11" s="20">
        <f t="shared" si="2"/>
        <v>5</v>
      </c>
    </row>
    <row r="12" spans="1:16" ht="39.75" customHeight="1">
      <c r="A12" s="11">
        <v>4</v>
      </c>
      <c r="B12" s="11">
        <v>4</v>
      </c>
      <c r="C12" s="11">
        <v>4</v>
      </c>
      <c r="D12" s="9"/>
      <c r="E12" s="11">
        <v>4</v>
      </c>
      <c r="F12" s="26" t="s">
        <v>128</v>
      </c>
      <c r="G12" s="3" t="s">
        <v>131</v>
      </c>
      <c r="H12" s="3" t="s">
        <v>102</v>
      </c>
      <c r="I12" s="3">
        <v>3</v>
      </c>
      <c r="J12" s="3" t="s">
        <v>120</v>
      </c>
      <c r="K12" s="6" t="s">
        <v>127</v>
      </c>
      <c r="L12" s="18">
        <f t="shared" si="3"/>
        <v>4</v>
      </c>
      <c r="M12" s="21"/>
      <c r="N12" s="20">
        <f t="shared" si="0"/>
        <v>4</v>
      </c>
      <c r="O12" s="20">
        <f t="shared" si="1"/>
        <v>4</v>
      </c>
      <c r="P12" s="20">
        <f t="shared" si="2"/>
        <v>4</v>
      </c>
    </row>
    <row r="13" spans="1:16" ht="39.75" customHeight="1">
      <c r="A13" s="11">
        <v>3</v>
      </c>
      <c r="B13" s="11">
        <v>3</v>
      </c>
      <c r="C13" s="11">
        <v>3</v>
      </c>
      <c r="D13" s="9"/>
      <c r="E13" s="11">
        <v>3</v>
      </c>
      <c r="F13" s="26" t="s">
        <v>128</v>
      </c>
      <c r="G13" s="3" t="s">
        <v>131</v>
      </c>
      <c r="H13" s="3">
        <v>2</v>
      </c>
      <c r="I13" s="3">
        <v>3</v>
      </c>
      <c r="J13" s="3" t="s">
        <v>120</v>
      </c>
      <c r="K13" s="6" t="s">
        <v>127</v>
      </c>
      <c r="L13" s="18">
        <f t="shared" si="3"/>
        <v>3</v>
      </c>
      <c r="M13" s="21"/>
      <c r="N13" s="20">
        <f t="shared" si="0"/>
        <v>3</v>
      </c>
      <c r="O13" s="20">
        <f t="shared" si="1"/>
        <v>3</v>
      </c>
      <c r="P13" s="20">
        <f t="shared" si="2"/>
        <v>3</v>
      </c>
    </row>
    <row r="14" spans="1:16" ht="39.75" customHeight="1">
      <c r="A14" s="11">
        <v>2</v>
      </c>
      <c r="B14" s="11">
        <v>2</v>
      </c>
      <c r="C14" s="11">
        <v>2</v>
      </c>
      <c r="D14" s="9"/>
      <c r="E14" s="11">
        <v>2</v>
      </c>
      <c r="F14" s="26" t="s">
        <v>128</v>
      </c>
      <c r="G14" s="3" t="s">
        <v>131</v>
      </c>
      <c r="H14" s="3">
        <v>1</v>
      </c>
      <c r="I14" s="3" t="s">
        <v>87</v>
      </c>
      <c r="J14" s="3" t="s">
        <v>87</v>
      </c>
      <c r="K14" s="6" t="s">
        <v>127</v>
      </c>
      <c r="L14" s="18">
        <f t="shared" si="3"/>
        <v>2</v>
      </c>
      <c r="M14" s="21"/>
      <c r="N14" s="20">
        <f t="shared" si="0"/>
        <v>2</v>
      </c>
      <c r="O14" s="20">
        <f t="shared" si="1"/>
        <v>2</v>
      </c>
      <c r="P14" s="20">
        <f t="shared" si="2"/>
        <v>2</v>
      </c>
    </row>
    <row r="15" spans="1:16" ht="39.75" customHeight="1">
      <c r="A15" s="11">
        <v>1</v>
      </c>
      <c r="B15" s="11">
        <v>1</v>
      </c>
      <c r="C15" s="11">
        <v>1</v>
      </c>
      <c r="D15" s="9"/>
      <c r="E15" s="11">
        <v>1</v>
      </c>
      <c r="F15" s="26" t="s">
        <v>128</v>
      </c>
      <c r="G15" s="3" t="s">
        <v>131</v>
      </c>
      <c r="H15" s="3">
        <v>1</v>
      </c>
      <c r="I15" s="3" t="s">
        <v>87</v>
      </c>
      <c r="J15" s="3" t="s">
        <v>87</v>
      </c>
      <c r="K15" s="6" t="s">
        <v>127</v>
      </c>
      <c r="L15" s="18">
        <f t="shared" si="3"/>
        <v>1</v>
      </c>
      <c r="M15" s="21"/>
      <c r="N15" s="20">
        <f t="shared" si="0"/>
        <v>1</v>
      </c>
      <c r="O15" s="20">
        <f t="shared" si="1"/>
        <v>1</v>
      </c>
      <c r="P15" s="20">
        <f t="shared" si="2"/>
        <v>1</v>
      </c>
    </row>
    <row r="16" spans="1:16" ht="10.5">
      <c r="A16" s="10" t="s">
        <v>93</v>
      </c>
      <c r="B16" s="10" t="s">
        <v>91</v>
      </c>
      <c r="C16" s="10" t="s">
        <v>90</v>
      </c>
      <c r="D16" s="9"/>
      <c r="E16" s="10" t="s">
        <v>83</v>
      </c>
      <c r="F16" s="1"/>
      <c r="G16" s="2" t="s">
        <v>88</v>
      </c>
      <c r="H16" s="2" t="s">
        <v>88</v>
      </c>
      <c r="I16" s="2" t="s">
        <v>101</v>
      </c>
      <c r="J16" s="2" t="s">
        <v>14</v>
      </c>
      <c r="L16" s="10" t="s">
        <v>83</v>
      </c>
      <c r="M16" s="8"/>
      <c r="N16" s="10" t="str">
        <f t="shared" si="0"/>
        <v>Altitude</v>
      </c>
      <c r="O16" s="10" t="str">
        <f t="shared" si="1"/>
        <v>Damage</v>
      </c>
      <c r="P16" s="10" t="str">
        <f t="shared" si="2"/>
        <v>A/B</v>
      </c>
    </row>
    <row r="17" spans="1:16" ht="10.5">
      <c r="A17" s="8"/>
      <c r="B17" s="8"/>
      <c r="C17" s="8"/>
      <c r="D17" s="9"/>
      <c r="E17" s="8"/>
      <c r="F17" s="1"/>
      <c r="G17" s="32" t="s">
        <v>89</v>
      </c>
      <c r="H17" s="45"/>
      <c r="I17" s="45"/>
      <c r="J17" s="46"/>
      <c r="L17" s="8"/>
      <c r="M17" s="8"/>
      <c r="N17" s="8"/>
      <c r="O17" s="8"/>
      <c r="P17" s="8"/>
    </row>
    <row r="18" spans="1:16" ht="10.5" customHeight="1">
      <c r="A18" s="32" t="s">
        <v>105</v>
      </c>
      <c r="B18" s="45"/>
      <c r="C18" s="45"/>
      <c r="D18" s="9"/>
      <c r="E18" s="9"/>
      <c r="F18" s="1"/>
      <c r="G18" s="1"/>
      <c r="H18" s="1"/>
      <c r="I18" s="1"/>
      <c r="J18" s="1"/>
      <c r="L18" s="8"/>
      <c r="M18" s="8"/>
      <c r="N18" s="32" t="s">
        <v>105</v>
      </c>
      <c r="O18" s="45"/>
      <c r="P18" s="45"/>
    </row>
    <row r="19" spans="1:16" ht="10.5">
      <c r="A19" s="72" t="s">
        <v>106</v>
      </c>
      <c r="B19" s="73"/>
      <c r="C19" s="13"/>
      <c r="D19" s="9"/>
      <c r="E19" s="8"/>
      <c r="F19" s="1"/>
      <c r="G19" s="1"/>
      <c r="H19" s="1"/>
      <c r="I19" s="1"/>
      <c r="J19" s="1"/>
      <c r="L19" s="8"/>
      <c r="M19" s="8"/>
      <c r="N19" s="72" t="s">
        <v>106</v>
      </c>
      <c r="O19" s="73"/>
      <c r="P19" s="13"/>
    </row>
    <row r="20" spans="1:16" ht="10.5">
      <c r="A20" s="68" t="s">
        <v>107</v>
      </c>
      <c r="B20" s="74"/>
      <c r="C20" s="13"/>
      <c r="D20" s="9"/>
      <c r="E20" s="8"/>
      <c r="F20" s="1"/>
      <c r="G20" s="1"/>
      <c r="H20" s="1"/>
      <c r="I20" s="1"/>
      <c r="J20" s="1"/>
      <c r="L20" s="8"/>
      <c r="M20" s="8"/>
      <c r="N20" s="68" t="s">
        <v>107</v>
      </c>
      <c r="O20" s="74"/>
      <c r="P20" s="13"/>
    </row>
    <row r="21" spans="1:16" ht="10.5">
      <c r="A21" s="68" t="s">
        <v>108</v>
      </c>
      <c r="B21" s="74"/>
      <c r="C21" s="13"/>
      <c r="D21" s="9"/>
      <c r="E21" s="8"/>
      <c r="F21" s="1"/>
      <c r="G21" s="1"/>
      <c r="H21" s="1"/>
      <c r="I21" s="1"/>
      <c r="J21" s="1"/>
      <c r="L21" s="8"/>
      <c r="M21" s="8"/>
      <c r="N21" s="68" t="s">
        <v>108</v>
      </c>
      <c r="O21" s="74"/>
      <c r="P21" s="13"/>
    </row>
    <row r="22" spans="1:16" ht="10.5">
      <c r="A22" s="8"/>
      <c r="B22" s="8"/>
      <c r="C22" s="8"/>
      <c r="D22" s="9"/>
      <c r="E22" s="8"/>
      <c r="F22" s="1"/>
      <c r="G22" s="1"/>
      <c r="H22" s="1"/>
      <c r="I22" s="1"/>
      <c r="J22" s="1"/>
      <c r="L22" s="8"/>
      <c r="M22" s="8"/>
      <c r="N22" s="8"/>
      <c r="O22" s="8"/>
      <c r="P22" s="8"/>
    </row>
    <row r="23" spans="1:16" ht="10.5" customHeight="1">
      <c r="A23" s="32" t="s">
        <v>143</v>
      </c>
      <c r="B23" s="45"/>
      <c r="C23" s="45"/>
      <c r="D23" s="33"/>
      <c r="E23" s="33"/>
      <c r="F23" s="1"/>
      <c r="G23" s="47" t="s">
        <v>95</v>
      </c>
      <c r="H23" s="50"/>
      <c r="I23" s="50"/>
      <c r="J23" s="50"/>
      <c r="L23" s="32" t="s">
        <v>143</v>
      </c>
      <c r="M23" s="45"/>
      <c r="N23" s="45"/>
      <c r="O23" s="33"/>
      <c r="P23" s="33"/>
    </row>
    <row r="24" spans="1:16" ht="10.5">
      <c r="A24" s="10" t="s">
        <v>144</v>
      </c>
      <c r="B24" s="10" t="s">
        <v>145</v>
      </c>
      <c r="C24" s="10" t="s">
        <v>146</v>
      </c>
      <c r="D24" s="10" t="s">
        <v>147</v>
      </c>
      <c r="E24" s="10" t="s">
        <v>148</v>
      </c>
      <c r="F24" s="1"/>
      <c r="G24" s="65" t="s">
        <v>130</v>
      </c>
      <c r="H24" s="66"/>
      <c r="I24" s="67" t="s">
        <v>99</v>
      </c>
      <c r="J24" s="67"/>
      <c r="L24" s="10" t="s">
        <v>144</v>
      </c>
      <c r="M24" s="10" t="s">
        <v>145</v>
      </c>
      <c r="N24" s="10" t="s">
        <v>146</v>
      </c>
      <c r="O24" s="10" t="s">
        <v>147</v>
      </c>
      <c r="P24" s="10" t="s">
        <v>148</v>
      </c>
    </row>
    <row r="25" spans="1:16" ht="10.5">
      <c r="A25" s="16"/>
      <c r="B25" s="29" t="e">
        <f>VLOOKUP($A25,Missiles!$B$5:$G$46,3)</f>
        <v>#N/A</v>
      </c>
      <c r="C25" s="29" t="e">
        <f>VLOOKUP($A25,Missiles!$B$5:$G$46,4)</f>
        <v>#N/A</v>
      </c>
      <c r="D25" s="29" t="e">
        <f>VLOOKUP($A25,Missiles!$B$5:$G$46,5)</f>
        <v>#N/A</v>
      </c>
      <c r="E25" s="29" t="e">
        <f>VLOOKUP($A25,Missiles!$B$5:$G$46,6)</f>
        <v>#N/A</v>
      </c>
      <c r="F25" s="1"/>
      <c r="G25" s="65" t="s">
        <v>96</v>
      </c>
      <c r="H25" s="66"/>
      <c r="I25" s="67" t="s">
        <v>100</v>
      </c>
      <c r="J25" s="67"/>
      <c r="L25" s="16"/>
      <c r="M25" s="29" t="e">
        <f>VLOOKUP($L25,Missiles!$B$5:$G$46,3)</f>
        <v>#N/A</v>
      </c>
      <c r="N25" s="29" t="e">
        <f>VLOOKUP($L25,Missiles!$B$5:$G$46,4)</f>
        <v>#N/A</v>
      </c>
      <c r="O25" s="29" t="e">
        <f>VLOOKUP($L25,Missiles!$B$5:$G$46,5)</f>
        <v>#N/A</v>
      </c>
      <c r="P25" s="29" t="e">
        <f>VLOOKUP($L25,Missiles!$B$5:$G$46,6)</f>
        <v>#N/A</v>
      </c>
    </row>
    <row r="26" spans="1:16" ht="10.5">
      <c r="A26" s="16"/>
      <c r="B26" s="29" t="e">
        <f>VLOOKUP($A26,Missiles!$B$5:$G$46,3)</f>
        <v>#N/A</v>
      </c>
      <c r="C26" s="29" t="e">
        <f>VLOOKUP($A26,Missiles!$B$5:$G$46,4)</f>
        <v>#N/A</v>
      </c>
      <c r="D26" s="29" t="e">
        <f>VLOOKUP($A26,Missiles!$B$5:$G$46,5)</f>
        <v>#N/A</v>
      </c>
      <c r="E26" s="29" t="e">
        <f>VLOOKUP($A26,Missiles!$B$5:$G$46,6)</f>
        <v>#N/A</v>
      </c>
      <c r="F26" s="1"/>
      <c r="G26" s="65" t="s">
        <v>97</v>
      </c>
      <c r="H26" s="66"/>
      <c r="I26" s="67" t="s">
        <v>101</v>
      </c>
      <c r="J26" s="67"/>
      <c r="L26" s="16"/>
      <c r="M26" s="29" t="e">
        <f>VLOOKUP($L26,Missiles!$B$5:$G$46,3)</f>
        <v>#N/A</v>
      </c>
      <c r="N26" s="29" t="e">
        <f>VLOOKUP($L26,Missiles!$B$5:$G$46,4)</f>
        <v>#N/A</v>
      </c>
      <c r="O26" s="29" t="e">
        <f>VLOOKUP($L26,Missiles!$B$5:$G$46,5)</f>
        <v>#N/A</v>
      </c>
      <c r="P26" s="29" t="e">
        <f>VLOOKUP($L26,Missiles!$B$5:$G$46,6)</f>
        <v>#N/A</v>
      </c>
    </row>
    <row r="27" spans="1:16" ht="10.5">
      <c r="A27" s="16"/>
      <c r="B27" s="29" t="e">
        <f>VLOOKUP($A27,Missiles!$B$5:$I$46,3)</f>
        <v>#N/A</v>
      </c>
      <c r="C27" s="29" t="e">
        <f>VLOOKUP($A27,Missiles!$B$5:$I$46,4)</f>
        <v>#N/A</v>
      </c>
      <c r="D27" s="29" t="e">
        <f>VLOOKUP($A27,Missiles!$B$5:$I$46,5)</f>
        <v>#N/A</v>
      </c>
      <c r="E27" s="29" t="e">
        <f>VLOOKUP($A27,Missiles!$B$5:$I$46,6)</f>
        <v>#N/A</v>
      </c>
      <c r="F27" s="1"/>
      <c r="G27" s="65" t="s">
        <v>98</v>
      </c>
      <c r="H27" s="66"/>
      <c r="I27" s="67" t="s">
        <v>141</v>
      </c>
      <c r="J27" s="67"/>
      <c r="L27" s="16"/>
      <c r="M27" s="29" t="e">
        <f>VLOOKUP($L27,Missiles!$B$5:$G$46,3)</f>
        <v>#N/A</v>
      </c>
      <c r="N27" s="29" t="e">
        <f>VLOOKUP($L27,Missiles!$B$5:$G$46,4)</f>
        <v>#N/A</v>
      </c>
      <c r="O27" s="29" t="e">
        <f>VLOOKUP($L27,Missiles!$B$5:$G$46,5)</f>
        <v>#N/A</v>
      </c>
      <c r="P27" s="29" t="e">
        <f>VLOOKUP($L27,Missiles!$B$5:$G$46,6)</f>
        <v>#N/A</v>
      </c>
    </row>
    <row r="28" spans="3:16" ht="10.5">
      <c r="C28" s="1"/>
      <c r="F28" s="1"/>
      <c r="G28" s="65" t="s">
        <v>93</v>
      </c>
      <c r="H28" s="66"/>
      <c r="I28" s="67" t="s">
        <v>139</v>
      </c>
      <c r="J28" s="67"/>
      <c r="N28" s="1"/>
      <c r="O28" s="1"/>
      <c r="P28" s="1"/>
    </row>
    <row r="29" spans="1:16" ht="10.5">
      <c r="A29" s="32" t="s">
        <v>104</v>
      </c>
      <c r="B29" s="33"/>
      <c r="C29" s="33"/>
      <c r="F29" s="1"/>
      <c r="G29" s="1"/>
      <c r="H29" s="1"/>
      <c r="I29" s="1"/>
      <c r="J29" s="1"/>
      <c r="N29" s="32" t="s">
        <v>104</v>
      </c>
      <c r="O29" s="33"/>
      <c r="P29" s="33"/>
    </row>
    <row r="30" spans="1:16" ht="10.5">
      <c r="A30" s="4" t="s">
        <v>94</v>
      </c>
      <c r="B30" s="23"/>
      <c r="C30" s="13" t="s">
        <v>120</v>
      </c>
      <c r="F30" s="1"/>
      <c r="G30" s="32" t="s">
        <v>114</v>
      </c>
      <c r="H30" s="45"/>
      <c r="I30" s="45"/>
      <c r="J30" s="46"/>
      <c r="N30" s="4" t="s">
        <v>94</v>
      </c>
      <c r="O30" s="23"/>
      <c r="P30" s="13" t="s">
        <v>120</v>
      </c>
    </row>
    <row r="31" spans="1:16" ht="10.5" customHeight="1">
      <c r="A31" s="4" t="s">
        <v>113</v>
      </c>
      <c r="B31" s="4" t="s">
        <v>109</v>
      </c>
      <c r="C31" s="13"/>
      <c r="F31" s="1"/>
      <c r="G31" s="60" t="s">
        <v>115</v>
      </c>
      <c r="H31" s="51" t="s">
        <v>116</v>
      </c>
      <c r="I31" s="52"/>
      <c r="J31" s="53"/>
      <c r="N31" s="4" t="s">
        <v>113</v>
      </c>
      <c r="O31" s="4" t="s">
        <v>109</v>
      </c>
      <c r="P31" s="13"/>
    </row>
    <row r="32" spans="1:16" ht="10.5">
      <c r="A32" s="8"/>
      <c r="B32" s="4" t="s">
        <v>106</v>
      </c>
      <c r="C32" s="13"/>
      <c r="F32" s="1"/>
      <c r="G32" s="30"/>
      <c r="H32" s="54"/>
      <c r="I32" s="55"/>
      <c r="J32" s="56"/>
      <c r="N32" s="8"/>
      <c r="O32" s="4" t="s">
        <v>106</v>
      </c>
      <c r="P32" s="13"/>
    </row>
    <row r="33" spans="1:16" ht="10.5">
      <c r="A33" s="8"/>
      <c r="B33" s="4" t="s">
        <v>110</v>
      </c>
      <c r="C33" s="13"/>
      <c r="F33" s="1"/>
      <c r="G33" s="30"/>
      <c r="H33" s="54"/>
      <c r="I33" s="55"/>
      <c r="J33" s="56"/>
      <c r="N33" s="8"/>
      <c r="O33" s="4" t="s">
        <v>110</v>
      </c>
      <c r="P33" s="13"/>
    </row>
    <row r="34" spans="1:16" ht="10.5">
      <c r="A34" s="8"/>
      <c r="B34" s="22" t="s">
        <v>111</v>
      </c>
      <c r="C34" s="13"/>
      <c r="F34" s="1"/>
      <c r="G34" s="31"/>
      <c r="H34" s="54"/>
      <c r="I34" s="55"/>
      <c r="J34" s="56"/>
      <c r="N34" s="8"/>
      <c r="O34" s="22" t="s">
        <v>111</v>
      </c>
      <c r="P34" s="13"/>
    </row>
    <row r="35" spans="1:10" ht="10.5">
      <c r="A35" s="9"/>
      <c r="B35" s="9"/>
      <c r="C35" s="9"/>
      <c r="D35" s="9"/>
      <c r="E35" s="9"/>
      <c r="F35" s="1"/>
      <c r="G35" s="27"/>
      <c r="H35" s="57"/>
      <c r="I35" s="58"/>
      <c r="J35" s="59"/>
    </row>
    <row r="36" spans="1:10" ht="10.5" customHeight="1">
      <c r="A36" s="9"/>
      <c r="B36" s="9"/>
      <c r="C36" s="9"/>
      <c r="D36" s="9"/>
      <c r="E36" s="9"/>
      <c r="F36" s="1"/>
      <c r="G36" s="28" t="s">
        <v>117</v>
      </c>
      <c r="H36" s="51" t="s">
        <v>15</v>
      </c>
      <c r="I36" s="52"/>
      <c r="J36" s="53"/>
    </row>
    <row r="37" spans="1:10" ht="10.5">
      <c r="A37" s="9"/>
      <c r="B37" s="9"/>
      <c r="C37" s="9"/>
      <c r="D37" s="9"/>
      <c r="E37" s="9"/>
      <c r="F37" s="1"/>
      <c r="G37" s="61"/>
      <c r="H37" s="57"/>
      <c r="I37" s="58"/>
      <c r="J37" s="59"/>
    </row>
    <row r="38" spans="1:10" ht="10.5">
      <c r="A38" s="9"/>
      <c r="B38" s="9"/>
      <c r="C38" s="9"/>
      <c r="D38" s="9"/>
      <c r="E38" s="9"/>
      <c r="F38" s="1"/>
      <c r="G38" s="1"/>
      <c r="H38" s="1"/>
      <c r="I38" s="1"/>
      <c r="J38" s="1"/>
    </row>
    <row r="39" spans="1:11" ht="10.5" customHeight="1">
      <c r="A39" s="9"/>
      <c r="B39" s="9"/>
      <c r="C39" s="9"/>
      <c r="D39" s="9"/>
      <c r="E39" s="9"/>
      <c r="F39" s="1"/>
      <c r="G39" s="49" t="s">
        <v>129</v>
      </c>
      <c r="H39" s="50"/>
      <c r="I39" s="50"/>
      <c r="J39" s="50"/>
      <c r="K39" s="1"/>
    </row>
    <row r="40" spans="1:11" ht="10.5">
      <c r="A40" s="9"/>
      <c r="B40" s="9"/>
      <c r="C40" s="9"/>
      <c r="D40" s="9"/>
      <c r="E40" s="9"/>
      <c r="F40" s="1"/>
      <c r="G40" s="4">
        <v>1</v>
      </c>
      <c r="H40" s="14"/>
      <c r="I40" s="12">
        <v>6</v>
      </c>
      <c r="J40" s="15"/>
      <c r="K40" s="1"/>
    </row>
    <row r="41" spans="1:11" ht="10.5">
      <c r="A41" s="9"/>
      <c r="B41" s="9"/>
      <c r="C41" s="9"/>
      <c r="D41" s="9"/>
      <c r="E41" s="9"/>
      <c r="F41" s="1"/>
      <c r="G41" s="4">
        <v>2</v>
      </c>
      <c r="H41" s="14"/>
      <c r="I41" s="12">
        <v>7</v>
      </c>
      <c r="J41" s="15"/>
      <c r="K41" s="1"/>
    </row>
    <row r="42" spans="1:16" ht="10.5">
      <c r="A42" s="9"/>
      <c r="B42" s="9"/>
      <c r="C42" s="9"/>
      <c r="D42" s="9"/>
      <c r="E42" s="9"/>
      <c r="F42" s="1"/>
      <c r="G42" s="4">
        <v>3</v>
      </c>
      <c r="H42" s="14"/>
      <c r="I42" s="12">
        <v>8</v>
      </c>
      <c r="J42" s="15"/>
      <c r="K42" s="1"/>
      <c r="L42" s="9"/>
      <c r="M42" s="9"/>
      <c r="N42" s="9"/>
      <c r="O42" s="9"/>
      <c r="P42" s="9"/>
    </row>
    <row r="43" spans="1:16" ht="10.5">
      <c r="A43" s="8"/>
      <c r="B43" s="8"/>
      <c r="C43" s="8"/>
      <c r="D43" s="9"/>
      <c r="E43" s="8"/>
      <c r="F43" s="1"/>
      <c r="G43" s="4">
        <v>4</v>
      </c>
      <c r="H43" s="14"/>
      <c r="I43" s="12">
        <v>9</v>
      </c>
      <c r="J43" s="15"/>
      <c r="K43" s="1"/>
      <c r="L43" s="8"/>
      <c r="M43" s="8"/>
      <c r="N43" s="8"/>
      <c r="O43" s="8"/>
      <c r="P43" s="8"/>
    </row>
    <row r="44" spans="1:16" ht="10.5">
      <c r="A44" s="1"/>
      <c r="B44" s="1"/>
      <c r="C44" s="1"/>
      <c r="E44" s="1"/>
      <c r="F44" s="1"/>
      <c r="G44" s="4">
        <v>5</v>
      </c>
      <c r="H44" s="14"/>
      <c r="I44" s="12" t="s">
        <v>112</v>
      </c>
      <c r="J44" s="15"/>
      <c r="K44" s="1"/>
      <c r="L44" s="1"/>
      <c r="M44" s="1"/>
      <c r="N44" s="1"/>
      <c r="O44" s="1"/>
      <c r="P44" s="1"/>
    </row>
    <row r="45" spans="1:16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0.5" customHeight="1">
      <c r="A46" s="1"/>
      <c r="B46" s="1"/>
      <c r="C46" s="1"/>
      <c r="D46" s="1"/>
      <c r="E46" s="1"/>
      <c r="F46" s="1"/>
      <c r="G46" s="47" t="s">
        <v>119</v>
      </c>
      <c r="H46" s="70"/>
      <c r="I46" s="71"/>
      <c r="J46" s="24" t="s">
        <v>102</v>
      </c>
      <c r="K46" s="1"/>
      <c r="L46" s="1"/>
      <c r="M46" s="1"/>
      <c r="N46" s="1"/>
      <c r="O46" s="1"/>
      <c r="P46" s="1"/>
    </row>
    <row r="47" spans="1:16" ht="10.5">
      <c r="A47" s="1"/>
      <c r="B47" s="1"/>
      <c r="C47" s="1"/>
      <c r="D47" s="1"/>
      <c r="E47" s="1"/>
      <c r="F47" s="1"/>
      <c r="G47" s="4" t="s">
        <v>110</v>
      </c>
      <c r="H47" s="68" t="s">
        <v>121</v>
      </c>
      <c r="I47" s="69"/>
      <c r="J47" s="13"/>
      <c r="K47" s="1"/>
      <c r="L47" s="1"/>
      <c r="M47" s="1"/>
      <c r="N47" s="1"/>
      <c r="O47" s="1"/>
      <c r="P47" s="1"/>
    </row>
    <row r="48" spans="1:16" ht="10.5">
      <c r="A48" s="1"/>
      <c r="B48" s="1"/>
      <c r="C48" s="1"/>
      <c r="D48" s="1"/>
      <c r="E48" s="1"/>
      <c r="F48" s="1"/>
      <c r="G48" s="4" t="s">
        <v>110</v>
      </c>
      <c r="H48" s="68" t="s">
        <v>122</v>
      </c>
      <c r="I48" s="69"/>
      <c r="J48" s="13"/>
      <c r="K48" s="1"/>
      <c r="L48" s="1"/>
      <c r="M48" s="1"/>
      <c r="N48" s="1"/>
      <c r="O48" s="1"/>
      <c r="P48" s="1"/>
    </row>
    <row r="49" spans="1:16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0.5">
      <c r="A50" s="1"/>
      <c r="B50" s="1"/>
      <c r="C50" s="1"/>
      <c r="D50" s="1"/>
      <c r="E50" s="1"/>
      <c r="F50" s="47" t="s">
        <v>114</v>
      </c>
      <c r="G50" s="48"/>
      <c r="H50" s="48"/>
      <c r="I50" s="48"/>
      <c r="J50" s="48"/>
      <c r="K50" s="48"/>
      <c r="L50" s="1"/>
      <c r="M50" s="1"/>
      <c r="N50" s="1"/>
      <c r="O50" s="1"/>
      <c r="P50" s="1"/>
    </row>
    <row r="51" spans="1:16" ht="10.5">
      <c r="A51" s="1"/>
      <c r="B51" s="1"/>
      <c r="C51" s="1"/>
      <c r="E51" s="1"/>
      <c r="F51" s="43"/>
      <c r="G51" s="77"/>
      <c r="H51" s="77"/>
      <c r="I51" s="77"/>
      <c r="J51" s="77"/>
      <c r="K51" s="77"/>
      <c r="L51" s="1"/>
      <c r="M51" s="1"/>
      <c r="N51" s="1"/>
      <c r="O51" s="1"/>
      <c r="P51" s="1"/>
    </row>
    <row r="52" spans="1:16" ht="10.5">
      <c r="A52" s="1"/>
      <c r="B52" s="1"/>
      <c r="C52" s="1"/>
      <c r="E52" s="1"/>
      <c r="F52" s="77"/>
      <c r="G52" s="77"/>
      <c r="H52" s="77"/>
      <c r="I52" s="77"/>
      <c r="J52" s="77"/>
      <c r="K52" s="77"/>
      <c r="L52" s="1"/>
      <c r="M52" s="1"/>
      <c r="N52" s="1"/>
      <c r="O52" s="1"/>
      <c r="P52" s="1"/>
    </row>
    <row r="53" spans="1:16" ht="10.5">
      <c r="A53" s="1"/>
      <c r="B53" s="1"/>
      <c r="C53" s="1"/>
      <c r="E53" s="1"/>
      <c r="F53" s="77"/>
      <c r="G53" s="77"/>
      <c r="H53" s="77"/>
      <c r="I53" s="77"/>
      <c r="J53" s="77"/>
      <c r="K53" s="77"/>
      <c r="L53" s="1"/>
      <c r="M53" s="1"/>
      <c r="N53" s="1"/>
      <c r="O53" s="1"/>
      <c r="P53" s="1"/>
    </row>
    <row r="54" spans="1:16" ht="10.5">
      <c r="A54" s="1"/>
      <c r="B54" s="1"/>
      <c r="C54" s="1"/>
      <c r="E54" s="1"/>
      <c r="F54" s="77"/>
      <c r="G54" s="77"/>
      <c r="H54" s="77"/>
      <c r="I54" s="77"/>
      <c r="J54" s="77"/>
      <c r="K54" s="77"/>
      <c r="L54" s="1"/>
      <c r="M54" s="1"/>
      <c r="N54" s="1"/>
      <c r="O54" s="1"/>
      <c r="P54" s="1"/>
    </row>
    <row r="55" spans="2:16" ht="10.5">
      <c r="B55" s="1"/>
      <c r="C55" s="1"/>
      <c r="E55" s="1"/>
      <c r="F55" s="77"/>
      <c r="G55" s="77"/>
      <c r="H55" s="77"/>
      <c r="I55" s="77"/>
      <c r="J55" s="77"/>
      <c r="K55" s="77"/>
      <c r="L55" s="1"/>
      <c r="M55" s="1"/>
      <c r="N55" s="1"/>
      <c r="O55" s="1"/>
      <c r="P55" s="1"/>
    </row>
  </sheetData>
  <mergeCells count="41">
    <mergeCell ref="F50:K50"/>
    <mergeCell ref="F51:K55"/>
    <mergeCell ref="G1:G5"/>
    <mergeCell ref="H1:H5"/>
    <mergeCell ref="I1:I5"/>
    <mergeCell ref="J1:J5"/>
    <mergeCell ref="G17:J17"/>
    <mergeCell ref="G23:J23"/>
    <mergeCell ref="G24:H24"/>
    <mergeCell ref="I24:J24"/>
    <mergeCell ref="G39:J39"/>
    <mergeCell ref="G46:I46"/>
    <mergeCell ref="H47:I47"/>
    <mergeCell ref="H48:I48"/>
    <mergeCell ref="G30:J30"/>
    <mergeCell ref="G31:G35"/>
    <mergeCell ref="H31:J35"/>
    <mergeCell ref="G36:G37"/>
    <mergeCell ref="H36:J37"/>
    <mergeCell ref="G28:H28"/>
    <mergeCell ref="I28:J28"/>
    <mergeCell ref="A29:C29"/>
    <mergeCell ref="N29:P29"/>
    <mergeCell ref="G26:H26"/>
    <mergeCell ref="I26:J26"/>
    <mergeCell ref="G27:H27"/>
    <mergeCell ref="I27:J27"/>
    <mergeCell ref="G25:H25"/>
    <mergeCell ref="I25:J25"/>
    <mergeCell ref="A21:B21"/>
    <mergeCell ref="N21:O21"/>
    <mergeCell ref="A23:E23"/>
    <mergeCell ref="L23:P23"/>
    <mergeCell ref="A19:B19"/>
    <mergeCell ref="N19:O19"/>
    <mergeCell ref="A20:B20"/>
    <mergeCell ref="N20:O20"/>
    <mergeCell ref="D3:E3"/>
    <mergeCell ref="M3:N3"/>
    <mergeCell ref="A18:C18"/>
    <mergeCell ref="N18:P18"/>
  </mergeCells>
  <conditionalFormatting sqref="F7:J15">
    <cfRule type="expression" priority="1" dxfId="0" stopIfTrue="1">
      <formula>"NOT(ISBLANK())"</formula>
    </cfRule>
  </conditionalFormatting>
  <conditionalFormatting sqref="M3 P3 H40:H44 J40:J44 E4:E6 C4:C5 D7:E15 A4:A5 L6:L15 A6:C15 I24:J28 B3:B5 D3:D6 J46:J48">
    <cfRule type="expression" priority="2" dxfId="0" stopIfTrue="1">
      <formula>NOT(ISBLANK(A3))</formula>
    </cfRule>
  </conditionalFormatting>
  <conditionalFormatting sqref="C19:C21 F51 C30:C34 A25:E27 P30:P34 L25:P27">
    <cfRule type="expression" priority="3" dxfId="1" stopIfTrue="1">
      <formula>NOT(ISBLANK(A19))</formula>
    </cfRule>
  </conditionalFormatting>
  <conditionalFormatting sqref="N6:P15">
    <cfRule type="cellIs" priority="4" dxfId="0" operator="not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6"/>
  <sheetViews>
    <sheetView showGridLines="0" showZeros="0" workbookViewId="0" topLeftCell="A1">
      <selection activeCell="A6" sqref="A6:IV15"/>
    </sheetView>
  </sheetViews>
  <sheetFormatPr defaultColWidth="11.421875" defaultRowHeight="12"/>
  <cols>
    <col min="1" max="3" width="8.00390625" style="1" customWidth="1"/>
    <col min="4" max="4" width="8.00390625" style="0" customWidth="1"/>
    <col min="5" max="5" width="8.00390625" style="1" customWidth="1"/>
    <col min="6" max="10" width="5.00390625" style="1" customWidth="1"/>
    <col min="11" max="11" width="5.00390625" style="0" customWidth="1"/>
    <col min="12" max="16" width="8.00390625" style="1" customWidth="1"/>
    <col min="17" max="17" width="3.00390625" style="1" customWidth="1"/>
    <col min="18" max="23" width="7.57421875" style="1" customWidth="1"/>
    <col min="24" max="24" width="7.57421875" style="0" customWidth="1"/>
    <col min="25" max="16384" width="7.57421875" style="1" customWidth="1"/>
  </cols>
  <sheetData>
    <row r="1" spans="1:23" ht="16.5">
      <c r="A1" s="7" t="s">
        <v>0</v>
      </c>
      <c r="G1" s="62" t="s">
        <v>124</v>
      </c>
      <c r="H1" s="62" t="s">
        <v>125</v>
      </c>
      <c r="I1" s="62" t="s">
        <v>126</v>
      </c>
      <c r="J1" s="62" t="s">
        <v>82</v>
      </c>
      <c r="P1" s="17" t="str">
        <f>A1</f>
        <v>SU-15 Flagon</v>
      </c>
      <c r="T1"/>
      <c r="U1"/>
      <c r="V1"/>
      <c r="W1"/>
    </row>
    <row r="2" spans="4:23" ht="10.5">
      <c r="D2" s="1"/>
      <c r="G2" s="63"/>
      <c r="H2" s="63"/>
      <c r="I2" s="63"/>
      <c r="J2" s="63"/>
      <c r="T2"/>
      <c r="U2"/>
      <c r="V2"/>
      <c r="W2"/>
    </row>
    <row r="3" spans="1:23" ht="10.5">
      <c r="A3" s="4" t="s">
        <v>123</v>
      </c>
      <c r="B3" s="16"/>
      <c r="C3" s="4" t="s">
        <v>106</v>
      </c>
      <c r="D3" s="75"/>
      <c r="E3" s="76"/>
      <c r="G3" s="63"/>
      <c r="H3" s="63"/>
      <c r="I3" s="63"/>
      <c r="J3" s="63"/>
      <c r="L3" s="4" t="s">
        <v>123</v>
      </c>
      <c r="M3" s="43"/>
      <c r="N3" s="44"/>
      <c r="O3" s="4" t="s">
        <v>106</v>
      </c>
      <c r="P3" s="25"/>
      <c r="Q3"/>
      <c r="T3"/>
      <c r="U3"/>
      <c r="V3"/>
      <c r="W3"/>
    </row>
    <row r="4" spans="1:23" ht="10.5">
      <c r="A4" s="8"/>
      <c r="B4" s="8"/>
      <c r="C4" s="8"/>
      <c r="D4" s="9"/>
      <c r="E4" s="8"/>
      <c r="G4" s="63"/>
      <c r="H4" s="63"/>
      <c r="I4" s="63"/>
      <c r="J4" s="63"/>
      <c r="L4" s="8"/>
      <c r="M4" s="8"/>
      <c r="N4" s="8"/>
      <c r="O4" s="8"/>
      <c r="P4" s="8"/>
      <c r="Q4" s="8"/>
      <c r="T4"/>
      <c r="U4"/>
      <c r="V4"/>
      <c r="W4"/>
    </row>
    <row r="5" spans="1:23" ht="12.75" customHeight="1">
      <c r="A5" s="8"/>
      <c r="B5" s="8"/>
      <c r="C5" s="8"/>
      <c r="D5" s="9"/>
      <c r="E5" s="8"/>
      <c r="G5" s="64"/>
      <c r="H5" s="64"/>
      <c r="I5" s="64"/>
      <c r="J5" s="64"/>
      <c r="L5" s="8"/>
      <c r="M5" s="8"/>
      <c r="N5"/>
      <c r="O5"/>
      <c r="P5"/>
      <c r="Q5" s="8"/>
      <c r="T5"/>
      <c r="U5"/>
      <c r="V5"/>
      <c r="W5"/>
    </row>
    <row r="6" spans="1:23" ht="39.75" customHeight="1">
      <c r="A6" s="8"/>
      <c r="B6" s="8"/>
      <c r="C6" s="8"/>
      <c r="D6" s="9"/>
      <c r="E6" s="11" t="s">
        <v>86</v>
      </c>
      <c r="F6" s="26" t="s">
        <v>128</v>
      </c>
      <c r="G6" s="3" t="s">
        <v>120</v>
      </c>
      <c r="H6" s="3" t="s">
        <v>136</v>
      </c>
      <c r="I6" s="3" t="s">
        <v>136</v>
      </c>
      <c r="J6" s="3" t="s">
        <v>135</v>
      </c>
      <c r="K6" s="6" t="s">
        <v>127</v>
      </c>
      <c r="L6" s="18" t="str">
        <f aca="true" t="shared" si="0" ref="L6:L15">E6</f>
        <v>10
Max
dive</v>
      </c>
      <c r="M6" s="21"/>
      <c r="N6" s="20">
        <f aca="true" t="shared" si="1" ref="N6:N16">C6</f>
        <v>0</v>
      </c>
      <c r="O6" s="20">
        <f aca="true" t="shared" si="2" ref="O6:O16">B6</f>
        <v>0</v>
      </c>
      <c r="P6" s="20">
        <f aca="true" t="shared" si="3" ref="P6:P16">A6</f>
        <v>0</v>
      </c>
      <c r="Q6" s="19"/>
      <c r="T6"/>
      <c r="U6"/>
      <c r="V6"/>
      <c r="W6"/>
    </row>
    <row r="7" spans="1:23" ht="39.75" customHeight="1">
      <c r="A7" s="8"/>
      <c r="B7" s="8"/>
      <c r="C7" s="8"/>
      <c r="D7" s="9"/>
      <c r="E7" s="11" t="s">
        <v>85</v>
      </c>
      <c r="F7" s="26" t="s">
        <v>128</v>
      </c>
      <c r="G7" s="3" t="s">
        <v>120</v>
      </c>
      <c r="H7" s="3" t="s">
        <v>136</v>
      </c>
      <c r="I7" s="3" t="s">
        <v>136</v>
      </c>
      <c r="J7" s="3" t="s">
        <v>134</v>
      </c>
      <c r="K7" s="6" t="s">
        <v>127</v>
      </c>
      <c r="L7" s="18" t="str">
        <f t="shared" si="0"/>
        <v>9
Max
level</v>
      </c>
      <c r="M7" s="21"/>
      <c r="N7" s="20">
        <f t="shared" si="1"/>
        <v>0</v>
      </c>
      <c r="O7" s="20">
        <f t="shared" si="2"/>
        <v>0</v>
      </c>
      <c r="P7" s="20">
        <f t="shared" si="3"/>
        <v>0</v>
      </c>
      <c r="Q7" s="19"/>
      <c r="T7"/>
      <c r="U7"/>
      <c r="V7"/>
      <c r="W7"/>
    </row>
    <row r="8" spans="1:23" ht="39.75" customHeight="1">
      <c r="A8" s="8"/>
      <c r="B8" s="8"/>
      <c r="C8" s="8"/>
      <c r="D8" s="9"/>
      <c r="E8" s="11" t="s">
        <v>132</v>
      </c>
      <c r="F8" s="26" t="s">
        <v>128</v>
      </c>
      <c r="G8" s="3" t="s">
        <v>103</v>
      </c>
      <c r="H8" s="3" t="s">
        <v>120</v>
      </c>
      <c r="I8" s="3" t="s">
        <v>136</v>
      </c>
      <c r="J8" s="3" t="s">
        <v>134</v>
      </c>
      <c r="K8" s="6" t="s">
        <v>127</v>
      </c>
      <c r="L8" s="18" t="str">
        <f t="shared" si="0"/>
        <v>8</v>
      </c>
      <c r="M8" s="21"/>
      <c r="N8" s="20">
        <f t="shared" si="1"/>
        <v>0</v>
      </c>
      <c r="O8" s="20">
        <f t="shared" si="2"/>
        <v>0</v>
      </c>
      <c r="P8" s="20">
        <f t="shared" si="3"/>
        <v>0</v>
      </c>
      <c r="Q8" s="19"/>
      <c r="T8"/>
      <c r="U8"/>
      <c r="V8"/>
      <c r="W8"/>
    </row>
    <row r="9" spans="1:23" ht="39.75" customHeight="1">
      <c r="A9" s="8"/>
      <c r="B9" s="8"/>
      <c r="C9" s="8"/>
      <c r="D9" s="9"/>
      <c r="E9" s="11">
        <v>7</v>
      </c>
      <c r="F9" s="26" t="s">
        <v>128</v>
      </c>
      <c r="G9" s="3" t="s">
        <v>103</v>
      </c>
      <c r="H9" s="3" t="s">
        <v>120</v>
      </c>
      <c r="I9" s="3" t="s">
        <v>120</v>
      </c>
      <c r="J9" s="3" t="s">
        <v>136</v>
      </c>
      <c r="K9" s="6" t="s">
        <v>127</v>
      </c>
      <c r="L9" s="18">
        <f t="shared" si="0"/>
        <v>7</v>
      </c>
      <c r="M9" s="21"/>
      <c r="N9" s="20">
        <f t="shared" si="1"/>
        <v>0</v>
      </c>
      <c r="O9" s="20">
        <f t="shared" si="2"/>
        <v>0</v>
      </c>
      <c r="P9" s="20">
        <f t="shared" si="3"/>
        <v>0</v>
      </c>
      <c r="Q9" s="19"/>
      <c r="T9"/>
      <c r="U9"/>
      <c r="V9"/>
      <c r="W9"/>
    </row>
    <row r="10" spans="1:23" ht="39.75" customHeight="1">
      <c r="A10" s="11"/>
      <c r="B10" s="11" t="s">
        <v>92</v>
      </c>
      <c r="C10" s="11">
        <v>6</v>
      </c>
      <c r="D10" s="9"/>
      <c r="E10" s="11">
        <v>6</v>
      </c>
      <c r="F10" s="26" t="s">
        <v>128</v>
      </c>
      <c r="G10" s="3" t="s">
        <v>102</v>
      </c>
      <c r="H10" s="3" t="s">
        <v>103</v>
      </c>
      <c r="I10" s="3" t="s">
        <v>120</v>
      </c>
      <c r="J10" s="3" t="s">
        <v>136</v>
      </c>
      <c r="K10" s="6" t="s">
        <v>127</v>
      </c>
      <c r="L10" s="18">
        <f t="shared" si="0"/>
        <v>6</v>
      </c>
      <c r="M10" s="21"/>
      <c r="N10" s="20">
        <f t="shared" si="1"/>
        <v>6</v>
      </c>
      <c r="O10" s="20" t="str">
        <f t="shared" si="2"/>
        <v>Excess</v>
      </c>
      <c r="P10" s="20">
        <f t="shared" si="3"/>
        <v>0</v>
      </c>
      <c r="Q10" s="19"/>
      <c r="T10"/>
      <c r="U10"/>
      <c r="V10"/>
      <c r="W10"/>
    </row>
    <row r="11" spans="1:23" ht="39.75" customHeight="1">
      <c r="A11" s="11">
        <v>5</v>
      </c>
      <c r="B11" s="11">
        <v>5</v>
      </c>
      <c r="C11" s="11">
        <v>5</v>
      </c>
      <c r="D11" s="9"/>
      <c r="E11" s="11" t="s">
        <v>84</v>
      </c>
      <c r="F11" s="26" t="s">
        <v>128</v>
      </c>
      <c r="G11" s="3" t="s">
        <v>102</v>
      </c>
      <c r="H11" s="3" t="s">
        <v>103</v>
      </c>
      <c r="I11" s="3" t="s">
        <v>103</v>
      </c>
      <c r="J11" s="3" t="s">
        <v>120</v>
      </c>
      <c r="K11" s="6" t="s">
        <v>127</v>
      </c>
      <c r="L11" s="18" t="str">
        <f t="shared" si="0"/>
        <v>5
Max
load</v>
      </c>
      <c r="M11" s="21"/>
      <c r="N11" s="20">
        <f t="shared" si="1"/>
        <v>5</v>
      </c>
      <c r="O11" s="20">
        <f t="shared" si="2"/>
        <v>5</v>
      </c>
      <c r="P11" s="20">
        <f t="shared" si="3"/>
        <v>5</v>
      </c>
      <c r="Q11" s="19"/>
      <c r="T11"/>
      <c r="U11"/>
      <c r="V11"/>
      <c r="W11"/>
    </row>
    <row r="12" spans="1:23" ht="39.75" customHeight="1">
      <c r="A12" s="11">
        <v>4</v>
      </c>
      <c r="B12" s="11">
        <v>4</v>
      </c>
      <c r="C12" s="11">
        <v>4</v>
      </c>
      <c r="D12" s="9"/>
      <c r="E12" s="11">
        <v>4</v>
      </c>
      <c r="F12" s="26" t="s">
        <v>128</v>
      </c>
      <c r="G12" s="3" t="s">
        <v>131</v>
      </c>
      <c r="H12" s="3" t="s">
        <v>102</v>
      </c>
      <c r="I12" s="3">
        <v>3</v>
      </c>
      <c r="J12" s="3" t="s">
        <v>120</v>
      </c>
      <c r="K12" s="6" t="s">
        <v>127</v>
      </c>
      <c r="L12" s="18">
        <f t="shared" si="0"/>
        <v>4</v>
      </c>
      <c r="M12" s="21"/>
      <c r="N12" s="20">
        <f t="shared" si="1"/>
        <v>4</v>
      </c>
      <c r="O12" s="20">
        <f t="shared" si="2"/>
        <v>4</v>
      </c>
      <c r="P12" s="20">
        <f t="shared" si="3"/>
        <v>4</v>
      </c>
      <c r="Q12" s="19"/>
      <c r="T12"/>
      <c r="U12"/>
      <c r="V12"/>
      <c r="W12"/>
    </row>
    <row r="13" spans="1:23" ht="39.75" customHeight="1">
      <c r="A13" s="11">
        <v>3</v>
      </c>
      <c r="B13" s="11">
        <v>3</v>
      </c>
      <c r="C13" s="11">
        <v>3</v>
      </c>
      <c r="D13" s="9"/>
      <c r="E13" s="11">
        <v>3</v>
      </c>
      <c r="F13" s="26" t="s">
        <v>128</v>
      </c>
      <c r="G13" s="3" t="s">
        <v>131</v>
      </c>
      <c r="H13" s="3">
        <v>2</v>
      </c>
      <c r="I13" s="3">
        <v>3</v>
      </c>
      <c r="J13" s="3" t="s">
        <v>120</v>
      </c>
      <c r="K13" s="6" t="s">
        <v>127</v>
      </c>
      <c r="L13" s="18">
        <f t="shared" si="0"/>
        <v>3</v>
      </c>
      <c r="M13" s="21"/>
      <c r="N13" s="20">
        <f t="shared" si="1"/>
        <v>3</v>
      </c>
      <c r="O13" s="20">
        <f t="shared" si="2"/>
        <v>3</v>
      </c>
      <c r="P13" s="20">
        <f t="shared" si="3"/>
        <v>3</v>
      </c>
      <c r="Q13" s="19"/>
      <c r="T13"/>
      <c r="U13"/>
      <c r="V13"/>
      <c r="W13"/>
    </row>
    <row r="14" spans="1:23" ht="39.75" customHeight="1">
      <c r="A14" s="11">
        <v>2</v>
      </c>
      <c r="B14" s="11">
        <v>2</v>
      </c>
      <c r="C14" s="11">
        <v>2</v>
      </c>
      <c r="D14" s="9"/>
      <c r="E14" s="11">
        <v>2</v>
      </c>
      <c r="F14" s="26" t="s">
        <v>128</v>
      </c>
      <c r="G14" s="3" t="s">
        <v>131</v>
      </c>
      <c r="H14" s="3">
        <v>1</v>
      </c>
      <c r="I14" s="3" t="s">
        <v>87</v>
      </c>
      <c r="J14" s="3" t="s">
        <v>87</v>
      </c>
      <c r="K14" s="6" t="s">
        <v>127</v>
      </c>
      <c r="L14" s="18">
        <f t="shared" si="0"/>
        <v>2</v>
      </c>
      <c r="M14" s="21"/>
      <c r="N14" s="20">
        <f t="shared" si="1"/>
        <v>2</v>
      </c>
      <c r="O14" s="20">
        <f t="shared" si="2"/>
        <v>2</v>
      </c>
      <c r="P14" s="20">
        <f t="shared" si="3"/>
        <v>2</v>
      </c>
      <c r="Q14" s="19"/>
      <c r="T14"/>
      <c r="U14"/>
      <c r="V14"/>
      <c r="W14"/>
    </row>
    <row r="15" spans="1:23" ht="39.75" customHeight="1">
      <c r="A15" s="11">
        <v>1</v>
      </c>
      <c r="B15" s="11">
        <v>1</v>
      </c>
      <c r="C15" s="11">
        <v>1</v>
      </c>
      <c r="D15" s="9"/>
      <c r="E15" s="11">
        <v>1</v>
      </c>
      <c r="F15" s="26" t="s">
        <v>128</v>
      </c>
      <c r="G15" s="3" t="s">
        <v>131</v>
      </c>
      <c r="H15" s="3">
        <v>1</v>
      </c>
      <c r="I15" s="3" t="s">
        <v>87</v>
      </c>
      <c r="J15" s="3" t="s">
        <v>87</v>
      </c>
      <c r="K15" s="6" t="s">
        <v>127</v>
      </c>
      <c r="L15" s="18">
        <f t="shared" si="0"/>
        <v>1</v>
      </c>
      <c r="M15" s="21"/>
      <c r="N15" s="20">
        <f t="shared" si="1"/>
        <v>1</v>
      </c>
      <c r="O15" s="20">
        <f t="shared" si="2"/>
        <v>1</v>
      </c>
      <c r="P15" s="20">
        <f t="shared" si="3"/>
        <v>1</v>
      </c>
      <c r="Q15" s="19"/>
      <c r="T15"/>
      <c r="U15"/>
      <c r="V15"/>
      <c r="W15"/>
    </row>
    <row r="16" spans="1:23" ht="19.5">
      <c r="A16" s="10" t="s">
        <v>93</v>
      </c>
      <c r="B16" s="10" t="s">
        <v>91</v>
      </c>
      <c r="C16" s="10" t="s">
        <v>90</v>
      </c>
      <c r="D16" s="9"/>
      <c r="E16" s="10" t="s">
        <v>83</v>
      </c>
      <c r="G16" s="2" t="s">
        <v>88</v>
      </c>
      <c r="H16" s="2" t="s">
        <v>88</v>
      </c>
      <c r="I16" s="2">
        <v>-2</v>
      </c>
      <c r="J16" s="2">
        <v>-3</v>
      </c>
      <c r="L16" s="10" t="s">
        <v>83</v>
      </c>
      <c r="M16" s="8"/>
      <c r="N16" s="10" t="str">
        <f t="shared" si="1"/>
        <v>Altitude</v>
      </c>
      <c r="O16" s="10" t="str">
        <f t="shared" si="2"/>
        <v>Damage</v>
      </c>
      <c r="P16" s="10" t="str">
        <f t="shared" si="3"/>
        <v>A/B</v>
      </c>
      <c r="Q16"/>
      <c r="T16"/>
      <c r="U16"/>
      <c r="V16"/>
      <c r="W16"/>
    </row>
    <row r="17" spans="1:23" ht="10.5">
      <c r="A17" s="8"/>
      <c r="B17" s="8"/>
      <c r="C17" s="8"/>
      <c r="D17" s="9"/>
      <c r="E17" s="8"/>
      <c r="G17" s="32" t="s">
        <v>89</v>
      </c>
      <c r="H17" s="45"/>
      <c r="I17" s="45"/>
      <c r="J17" s="46"/>
      <c r="L17" s="8"/>
      <c r="M17" s="8"/>
      <c r="N17" s="8"/>
      <c r="O17" s="8"/>
      <c r="P17" s="8"/>
      <c r="Q17" s="8"/>
      <c r="T17"/>
      <c r="U17"/>
      <c r="V17"/>
      <c r="W17"/>
    </row>
    <row r="18" spans="1:23" ht="10.5">
      <c r="A18" s="32" t="s">
        <v>105</v>
      </c>
      <c r="B18" s="45"/>
      <c r="C18" s="45"/>
      <c r="D18" s="9"/>
      <c r="E18" s="9"/>
      <c r="L18" s="8"/>
      <c r="M18" s="8"/>
      <c r="N18" s="32" t="s">
        <v>105</v>
      </c>
      <c r="O18" s="45"/>
      <c r="P18" s="45"/>
      <c r="Q18" s="8"/>
      <c r="T18"/>
      <c r="U18"/>
      <c r="V18"/>
      <c r="W18"/>
    </row>
    <row r="19" spans="1:23" ht="10.5" customHeight="1">
      <c r="A19" s="72" t="s">
        <v>106</v>
      </c>
      <c r="B19" s="73"/>
      <c r="C19" s="13"/>
      <c r="D19" s="9"/>
      <c r="E19" s="8"/>
      <c r="L19" s="8"/>
      <c r="M19" s="8"/>
      <c r="N19" s="72" t="s">
        <v>106</v>
      </c>
      <c r="O19" s="73"/>
      <c r="P19" s="13"/>
      <c r="Q19" s="8"/>
      <c r="T19"/>
      <c r="U19"/>
      <c r="V19"/>
      <c r="W19"/>
    </row>
    <row r="20" spans="1:23" ht="10.5">
      <c r="A20" s="68" t="s">
        <v>107</v>
      </c>
      <c r="B20" s="74"/>
      <c r="C20" s="13"/>
      <c r="D20" s="9"/>
      <c r="E20" s="8"/>
      <c r="L20" s="8"/>
      <c r="M20" s="8"/>
      <c r="N20" s="68" t="s">
        <v>107</v>
      </c>
      <c r="O20" s="74"/>
      <c r="P20" s="13"/>
      <c r="Q20" s="8"/>
      <c r="T20"/>
      <c r="U20"/>
      <c r="V20"/>
      <c r="W20"/>
    </row>
    <row r="21" spans="1:23" ht="10.5">
      <c r="A21" s="68" t="s">
        <v>108</v>
      </c>
      <c r="B21" s="74"/>
      <c r="C21" s="13"/>
      <c r="D21" s="9"/>
      <c r="E21" s="8"/>
      <c r="L21" s="8"/>
      <c r="M21" s="8"/>
      <c r="N21" s="68" t="s">
        <v>108</v>
      </c>
      <c r="O21" s="74"/>
      <c r="P21" s="13"/>
      <c r="Q21" s="8"/>
      <c r="T21"/>
      <c r="U21"/>
      <c r="V21"/>
      <c r="W21"/>
    </row>
    <row r="22" spans="1:23" ht="10.5">
      <c r="A22" s="8"/>
      <c r="B22" s="8"/>
      <c r="C22" s="8"/>
      <c r="D22" s="9"/>
      <c r="E22" s="8"/>
      <c r="L22" s="8"/>
      <c r="M22" s="8"/>
      <c r="N22" s="8"/>
      <c r="O22" s="8"/>
      <c r="P22" s="8"/>
      <c r="Q22" s="8"/>
      <c r="T22"/>
      <c r="U22"/>
      <c r="V22"/>
      <c r="W22"/>
    </row>
    <row r="23" spans="1:23" ht="10.5">
      <c r="A23" s="32" t="s">
        <v>143</v>
      </c>
      <c r="B23" s="45"/>
      <c r="C23" s="45"/>
      <c r="D23" s="33"/>
      <c r="E23" s="33"/>
      <c r="G23" s="47" t="s">
        <v>95</v>
      </c>
      <c r="H23" s="50"/>
      <c r="I23" s="50"/>
      <c r="J23" s="50"/>
      <c r="L23" s="32" t="s">
        <v>143</v>
      </c>
      <c r="M23" s="45"/>
      <c r="N23" s="45"/>
      <c r="O23" s="33"/>
      <c r="P23" s="33"/>
      <c r="Q23" s="8"/>
      <c r="T23"/>
      <c r="U23"/>
      <c r="V23"/>
      <c r="W23"/>
    </row>
    <row r="24" spans="1:23" ht="10.5">
      <c r="A24" s="10" t="s">
        <v>144</v>
      </c>
      <c r="B24" s="10" t="s">
        <v>145</v>
      </c>
      <c r="C24" s="10" t="s">
        <v>146</v>
      </c>
      <c r="D24" s="10" t="s">
        <v>147</v>
      </c>
      <c r="E24" s="10" t="s">
        <v>148</v>
      </c>
      <c r="G24" s="65" t="s">
        <v>130</v>
      </c>
      <c r="H24" s="66"/>
      <c r="I24" s="67" t="s">
        <v>99</v>
      </c>
      <c r="J24" s="67"/>
      <c r="L24" s="10" t="s">
        <v>144</v>
      </c>
      <c r="M24" s="10" t="s">
        <v>145</v>
      </c>
      <c r="N24" s="10" t="s">
        <v>146</v>
      </c>
      <c r="O24" s="10" t="s">
        <v>147</v>
      </c>
      <c r="P24" s="10" t="s">
        <v>148</v>
      </c>
      <c r="Q24" s="8"/>
      <c r="T24"/>
      <c r="U24"/>
      <c r="V24"/>
      <c r="W24"/>
    </row>
    <row r="25" spans="1:23" ht="10.5">
      <c r="A25" s="16"/>
      <c r="B25" s="29" t="e">
        <f>VLOOKUP($A25,Missiles!$B$5:$G$46,3)</f>
        <v>#N/A</v>
      </c>
      <c r="C25" s="29" t="e">
        <f>VLOOKUP($A25,Missiles!$B$5:$G$46,4)</f>
        <v>#N/A</v>
      </c>
      <c r="D25" s="29" t="e">
        <f>VLOOKUP($A25,Missiles!$B$5:$G$46,5)</f>
        <v>#N/A</v>
      </c>
      <c r="E25" s="29" t="e">
        <f>VLOOKUP($A25,Missiles!$B$5:$G$46,6)</f>
        <v>#N/A</v>
      </c>
      <c r="G25" s="65" t="s">
        <v>96</v>
      </c>
      <c r="H25" s="66"/>
      <c r="I25" s="67" t="s">
        <v>100</v>
      </c>
      <c r="J25" s="67"/>
      <c r="L25" s="16"/>
      <c r="M25" s="29" t="e">
        <f>VLOOKUP($L25,Missiles!$B$5:$G$46,3)</f>
        <v>#N/A</v>
      </c>
      <c r="N25" s="29" t="e">
        <f>VLOOKUP($L25,Missiles!$B$5:$G$46,4)</f>
        <v>#N/A</v>
      </c>
      <c r="O25" s="29" t="e">
        <f>VLOOKUP($L25,Missiles!$B$5:$G$46,5)</f>
        <v>#N/A</v>
      </c>
      <c r="P25" s="29" t="e">
        <f>VLOOKUP($L25,Missiles!$B$5:$G$46,6)</f>
        <v>#N/A</v>
      </c>
      <c r="Q25" s="8"/>
      <c r="T25"/>
      <c r="U25"/>
      <c r="V25"/>
      <c r="W25"/>
    </row>
    <row r="26" spans="1:23" ht="10.5">
      <c r="A26" s="16"/>
      <c r="B26" s="29" t="e">
        <f>VLOOKUP($A26,Missiles!$B$5:$G$46,3)</f>
        <v>#N/A</v>
      </c>
      <c r="C26" s="29" t="e">
        <f>VLOOKUP($A26,Missiles!$B$5:$G$46,4)</f>
        <v>#N/A</v>
      </c>
      <c r="D26" s="29" t="e">
        <f>VLOOKUP($A26,Missiles!$B$5:$G$46,5)</f>
        <v>#N/A</v>
      </c>
      <c r="E26" s="29" t="e">
        <f>VLOOKUP($A26,Missiles!$B$5:$G$46,6)</f>
        <v>#N/A</v>
      </c>
      <c r="G26" s="65" t="s">
        <v>97</v>
      </c>
      <c r="H26" s="66"/>
      <c r="I26" s="67" t="s">
        <v>101</v>
      </c>
      <c r="J26" s="67"/>
      <c r="L26" s="16"/>
      <c r="M26" s="29" t="e">
        <f>VLOOKUP($L26,Missiles!$B$5:$G$46,3)</f>
        <v>#N/A</v>
      </c>
      <c r="N26" s="29" t="e">
        <f>VLOOKUP($L26,Missiles!$B$5:$G$46,4)</f>
        <v>#N/A</v>
      </c>
      <c r="O26" s="29" t="e">
        <f>VLOOKUP($L26,Missiles!$B$5:$G$46,5)</f>
        <v>#N/A</v>
      </c>
      <c r="P26" s="29" t="e">
        <f>VLOOKUP($L26,Missiles!$B$5:$G$46,6)</f>
        <v>#N/A</v>
      </c>
      <c r="Q26" s="8"/>
      <c r="T26"/>
      <c r="U26"/>
      <c r="V26"/>
      <c r="W26"/>
    </row>
    <row r="27" spans="1:23" ht="10.5">
      <c r="A27" s="16"/>
      <c r="B27" s="29" t="e">
        <f>VLOOKUP($A27,Missiles!$B$5:$I$46,3)</f>
        <v>#N/A</v>
      </c>
      <c r="C27" s="29" t="e">
        <f>VLOOKUP($A27,Missiles!$B$5:$I$46,4)</f>
        <v>#N/A</v>
      </c>
      <c r="D27" s="29" t="e">
        <f>VLOOKUP($A27,Missiles!$B$5:$I$46,5)</f>
        <v>#N/A</v>
      </c>
      <c r="E27" s="29" t="e">
        <f>VLOOKUP($A27,Missiles!$B$5:$I$46,6)</f>
        <v>#N/A</v>
      </c>
      <c r="G27" s="65" t="s">
        <v>98</v>
      </c>
      <c r="H27" s="66"/>
      <c r="I27" s="67" t="s">
        <v>141</v>
      </c>
      <c r="J27" s="67"/>
      <c r="L27" s="16"/>
      <c r="M27" s="29" t="e">
        <f>VLOOKUP($L27,Missiles!$B$5:$G$46,3)</f>
        <v>#N/A</v>
      </c>
      <c r="N27" s="29" t="e">
        <f>VLOOKUP($L27,Missiles!$B$5:$G$46,4)</f>
        <v>#N/A</v>
      </c>
      <c r="O27" s="29" t="e">
        <f>VLOOKUP($L27,Missiles!$B$5:$G$46,5)</f>
        <v>#N/A</v>
      </c>
      <c r="P27" s="29" t="e">
        <f>VLOOKUP($L27,Missiles!$B$5:$G$46,6)</f>
        <v>#N/A</v>
      </c>
      <c r="Q27" s="8"/>
      <c r="T27"/>
      <c r="U27"/>
      <c r="V27"/>
      <c r="W27"/>
    </row>
    <row r="28" spans="1:23" ht="10.5" customHeight="1">
      <c r="A28"/>
      <c r="B28"/>
      <c r="E28"/>
      <c r="G28" s="65" t="s">
        <v>93</v>
      </c>
      <c r="H28" s="66"/>
      <c r="I28" s="67" t="s">
        <v>139</v>
      </c>
      <c r="J28" s="67"/>
      <c r="L28"/>
      <c r="M28"/>
      <c r="Q28" s="8"/>
      <c r="T28"/>
      <c r="U28"/>
      <c r="V28"/>
      <c r="W28"/>
    </row>
    <row r="29" spans="1:23" ht="10.5">
      <c r="A29" s="32" t="s">
        <v>104</v>
      </c>
      <c r="B29" s="33"/>
      <c r="C29" s="33"/>
      <c r="E29"/>
      <c r="L29"/>
      <c r="M29"/>
      <c r="N29" s="32" t="s">
        <v>104</v>
      </c>
      <c r="O29" s="33"/>
      <c r="P29" s="33"/>
      <c r="Q29" s="8"/>
      <c r="T29"/>
      <c r="U29"/>
      <c r="V29"/>
      <c r="W29"/>
    </row>
    <row r="30" spans="1:23" ht="10.5">
      <c r="A30" s="4" t="s">
        <v>94</v>
      </c>
      <c r="B30" s="23"/>
      <c r="C30" s="13" t="s">
        <v>120</v>
      </c>
      <c r="E30"/>
      <c r="G30" s="32" t="s">
        <v>114</v>
      </c>
      <c r="H30" s="45"/>
      <c r="I30" s="45"/>
      <c r="J30" s="46"/>
      <c r="L30"/>
      <c r="M30"/>
      <c r="N30" s="4" t="s">
        <v>94</v>
      </c>
      <c r="O30" s="23"/>
      <c r="P30" s="13" t="s">
        <v>120</v>
      </c>
      <c r="Q30" s="8"/>
      <c r="T30"/>
      <c r="U30"/>
      <c r="V30"/>
      <c r="W30"/>
    </row>
    <row r="31" spans="1:23" ht="10.5">
      <c r="A31" s="4" t="s">
        <v>113</v>
      </c>
      <c r="B31" s="4" t="s">
        <v>109</v>
      </c>
      <c r="C31" s="13"/>
      <c r="E31"/>
      <c r="G31" s="60" t="s">
        <v>115</v>
      </c>
      <c r="H31" s="51" t="s">
        <v>116</v>
      </c>
      <c r="I31" s="52"/>
      <c r="J31" s="53"/>
      <c r="L31"/>
      <c r="M31"/>
      <c r="N31" s="4" t="s">
        <v>113</v>
      </c>
      <c r="O31" s="4" t="s">
        <v>109</v>
      </c>
      <c r="P31" s="13"/>
      <c r="Q31" s="8"/>
      <c r="T31"/>
      <c r="U31"/>
      <c r="V31"/>
      <c r="W31"/>
    </row>
    <row r="32" spans="1:23" ht="10.5">
      <c r="A32" s="8"/>
      <c r="B32" s="4" t="s">
        <v>106</v>
      </c>
      <c r="C32" s="13"/>
      <c r="E32"/>
      <c r="G32" s="30"/>
      <c r="H32" s="54"/>
      <c r="I32" s="55"/>
      <c r="J32" s="56"/>
      <c r="L32"/>
      <c r="M32"/>
      <c r="N32" s="8"/>
      <c r="O32" s="4" t="s">
        <v>106</v>
      </c>
      <c r="P32" s="13"/>
      <c r="Q32" s="8"/>
      <c r="T32"/>
      <c r="U32"/>
      <c r="V32"/>
      <c r="W32"/>
    </row>
    <row r="33" spans="1:23" ht="10.5">
      <c r="A33" s="8"/>
      <c r="B33" s="4" t="s">
        <v>110</v>
      </c>
      <c r="C33" s="13"/>
      <c r="E33"/>
      <c r="G33" s="30"/>
      <c r="H33" s="54"/>
      <c r="I33" s="55"/>
      <c r="J33" s="56"/>
      <c r="L33"/>
      <c r="M33"/>
      <c r="N33" s="8"/>
      <c r="O33" s="4" t="s">
        <v>110</v>
      </c>
      <c r="P33" s="13"/>
      <c r="Q33" s="8"/>
      <c r="T33"/>
      <c r="U33"/>
      <c r="V33"/>
      <c r="W33"/>
    </row>
    <row r="34" spans="1:23" ht="10.5">
      <c r="A34" s="8"/>
      <c r="B34" s="22" t="s">
        <v>111</v>
      </c>
      <c r="C34" s="13"/>
      <c r="E34"/>
      <c r="G34" s="31"/>
      <c r="H34" s="54"/>
      <c r="I34" s="55"/>
      <c r="J34" s="56"/>
      <c r="L34"/>
      <c r="M34"/>
      <c r="N34" s="8"/>
      <c r="O34" s="22" t="s">
        <v>111</v>
      </c>
      <c r="P34" s="13"/>
      <c r="Q34" s="8"/>
      <c r="T34"/>
      <c r="U34"/>
      <c r="V34"/>
      <c r="W34"/>
    </row>
    <row r="35" spans="1:23" ht="10.5">
      <c r="A35" s="9"/>
      <c r="B35" s="9"/>
      <c r="C35" s="9"/>
      <c r="D35" s="9"/>
      <c r="E35" s="9"/>
      <c r="G35" s="27"/>
      <c r="H35" s="57"/>
      <c r="I35" s="58"/>
      <c r="J35" s="59"/>
      <c r="L35"/>
      <c r="M35"/>
      <c r="N35"/>
      <c r="O35"/>
      <c r="P35"/>
      <c r="Q35" s="8"/>
      <c r="T35"/>
      <c r="U35"/>
      <c r="V35"/>
      <c r="W35"/>
    </row>
    <row r="36" spans="1:23" ht="12">
      <c r="A36" s="9"/>
      <c r="B36" s="9"/>
      <c r="C36" s="9"/>
      <c r="D36" s="9"/>
      <c r="E36" s="9"/>
      <c r="G36" s="28" t="s">
        <v>117</v>
      </c>
      <c r="H36" s="51" t="s">
        <v>118</v>
      </c>
      <c r="I36" s="52"/>
      <c r="J36" s="53"/>
      <c r="L36"/>
      <c r="M36"/>
      <c r="N36"/>
      <c r="O36"/>
      <c r="P36"/>
      <c r="Q36" s="8"/>
      <c r="T36"/>
      <c r="U36"/>
      <c r="V36"/>
      <c r="W36"/>
    </row>
    <row r="37" spans="1:23" ht="12">
      <c r="A37" s="9"/>
      <c r="B37" s="9"/>
      <c r="C37" s="9"/>
      <c r="D37" s="9"/>
      <c r="E37" s="9"/>
      <c r="G37" s="61"/>
      <c r="H37" s="57"/>
      <c r="I37" s="58"/>
      <c r="J37" s="59"/>
      <c r="L37"/>
      <c r="M37"/>
      <c r="N37"/>
      <c r="O37"/>
      <c r="P37"/>
      <c r="Q37" s="8"/>
      <c r="T37"/>
      <c r="U37"/>
      <c r="V37"/>
      <c r="W37"/>
    </row>
    <row r="38" spans="1:23" ht="12">
      <c r="A38" s="9"/>
      <c r="B38" s="9"/>
      <c r="C38" s="9"/>
      <c r="D38" s="9"/>
      <c r="E38" s="9"/>
      <c r="L38"/>
      <c r="M38"/>
      <c r="N38"/>
      <c r="O38"/>
      <c r="P38"/>
      <c r="Q38" s="8"/>
      <c r="T38"/>
      <c r="U38"/>
      <c r="V38"/>
      <c r="W38"/>
    </row>
    <row r="39" spans="1:23" ht="12">
      <c r="A39" s="9"/>
      <c r="B39" s="9"/>
      <c r="C39" s="9"/>
      <c r="D39" s="9"/>
      <c r="E39" s="9"/>
      <c r="G39" s="49" t="s">
        <v>129</v>
      </c>
      <c r="H39" s="50"/>
      <c r="I39" s="50"/>
      <c r="J39" s="50"/>
      <c r="K39" s="1"/>
      <c r="L39"/>
      <c r="M39"/>
      <c r="N39"/>
      <c r="O39"/>
      <c r="P39"/>
      <c r="Q39" s="8"/>
      <c r="T39"/>
      <c r="U39"/>
      <c r="V39"/>
      <c r="W39"/>
    </row>
    <row r="40" spans="1:23" ht="12">
      <c r="A40" s="9"/>
      <c r="B40" s="9"/>
      <c r="C40" s="9"/>
      <c r="D40" s="9"/>
      <c r="E40" s="9"/>
      <c r="G40" s="4">
        <v>1</v>
      </c>
      <c r="H40" s="14"/>
      <c r="I40" s="12">
        <v>6</v>
      </c>
      <c r="J40" s="15"/>
      <c r="K40" s="1"/>
      <c r="L40"/>
      <c r="M40"/>
      <c r="N40"/>
      <c r="O40"/>
      <c r="P40"/>
      <c r="Q40" s="8"/>
      <c r="T40"/>
      <c r="U40"/>
      <c r="V40"/>
      <c r="W40"/>
    </row>
    <row r="41" spans="1:23" ht="12">
      <c r="A41" s="9"/>
      <c r="B41" s="9"/>
      <c r="C41" s="9"/>
      <c r="D41" s="9"/>
      <c r="E41" s="9"/>
      <c r="G41" s="4">
        <v>2</v>
      </c>
      <c r="H41" s="14"/>
      <c r="I41" s="12">
        <v>7</v>
      </c>
      <c r="J41" s="15"/>
      <c r="K41" s="1"/>
      <c r="L41"/>
      <c r="M41"/>
      <c r="N41"/>
      <c r="O41"/>
      <c r="P41"/>
      <c r="Q41" s="8"/>
      <c r="T41"/>
      <c r="U41"/>
      <c r="V41"/>
      <c r="W41"/>
    </row>
    <row r="42" spans="1:23" ht="12">
      <c r="A42" s="9"/>
      <c r="B42" s="9"/>
      <c r="C42" s="9"/>
      <c r="D42" s="9"/>
      <c r="E42" s="9"/>
      <c r="G42" s="4">
        <v>3</v>
      </c>
      <c r="H42" s="14"/>
      <c r="I42" s="12">
        <v>8</v>
      </c>
      <c r="J42" s="15"/>
      <c r="K42" s="1"/>
      <c r="L42" s="9"/>
      <c r="M42" s="9"/>
      <c r="N42" s="9"/>
      <c r="O42" s="9"/>
      <c r="P42" s="9"/>
      <c r="Q42" s="8"/>
      <c r="T42"/>
      <c r="U42"/>
      <c r="V42"/>
      <c r="W42"/>
    </row>
    <row r="43" spans="1:23" ht="12">
      <c r="A43" s="8"/>
      <c r="B43" s="8"/>
      <c r="C43" s="8"/>
      <c r="D43" s="9"/>
      <c r="E43" s="8"/>
      <c r="G43" s="4">
        <v>4</v>
      </c>
      <c r="H43" s="14"/>
      <c r="I43" s="12">
        <v>9</v>
      </c>
      <c r="J43" s="15"/>
      <c r="K43" s="1"/>
      <c r="L43" s="8"/>
      <c r="M43" s="8"/>
      <c r="N43" s="8"/>
      <c r="O43" s="8"/>
      <c r="P43" s="8"/>
      <c r="Q43" s="8"/>
      <c r="T43"/>
      <c r="U43"/>
      <c r="V43"/>
      <c r="W43"/>
    </row>
    <row r="44" spans="7:23" ht="10.5" customHeight="1">
      <c r="G44" s="4">
        <v>5</v>
      </c>
      <c r="H44" s="14"/>
      <c r="I44" s="12" t="s">
        <v>112</v>
      </c>
      <c r="J44" s="15"/>
      <c r="K44" s="1"/>
      <c r="T44"/>
      <c r="U44"/>
      <c r="V44"/>
      <c r="W44"/>
    </row>
    <row r="45" spans="4:23" ht="10.5" customHeight="1">
      <c r="D45" s="1"/>
      <c r="K45" s="1"/>
      <c r="Q45"/>
      <c r="T45"/>
      <c r="U45"/>
      <c r="V45"/>
      <c r="W45"/>
    </row>
    <row r="46" spans="4:23" ht="16.5" customHeight="1">
      <c r="D46" s="1"/>
      <c r="G46" s="47" t="s">
        <v>119</v>
      </c>
      <c r="H46" s="70"/>
      <c r="I46" s="71"/>
      <c r="J46" s="24" t="s">
        <v>120</v>
      </c>
      <c r="K46" s="1"/>
      <c r="Q46"/>
      <c r="T46"/>
      <c r="U46"/>
      <c r="V46"/>
      <c r="W46"/>
    </row>
    <row r="47" spans="4:23" ht="12">
      <c r="D47" s="1"/>
      <c r="G47" s="4" t="s">
        <v>110</v>
      </c>
      <c r="H47" s="68" t="s">
        <v>121</v>
      </c>
      <c r="I47" s="69"/>
      <c r="J47" s="13"/>
      <c r="K47" s="1"/>
      <c r="Q47"/>
      <c r="T47"/>
      <c r="U47"/>
      <c r="V47"/>
      <c r="W47"/>
    </row>
    <row r="48" spans="4:23" ht="12">
      <c r="D48" s="1"/>
      <c r="G48" s="4" t="s">
        <v>110</v>
      </c>
      <c r="H48" s="68" t="s">
        <v>122</v>
      </c>
      <c r="I48" s="69"/>
      <c r="J48" s="13"/>
      <c r="K48" s="1"/>
      <c r="Q48"/>
      <c r="T48"/>
      <c r="U48"/>
      <c r="V48"/>
      <c r="W48"/>
    </row>
    <row r="49" spans="4:23" ht="12.75" customHeight="1">
      <c r="D49" s="1"/>
      <c r="K49" s="1"/>
      <c r="Q49"/>
      <c r="T49"/>
      <c r="U49"/>
      <c r="V49"/>
      <c r="W49"/>
    </row>
    <row r="50" spans="4:23" ht="12.75" customHeight="1">
      <c r="D50" s="1"/>
      <c r="F50" s="47" t="s">
        <v>114</v>
      </c>
      <c r="G50" s="48"/>
      <c r="H50" s="48"/>
      <c r="I50" s="48"/>
      <c r="J50" s="48"/>
      <c r="K50" s="48"/>
      <c r="Q50"/>
      <c r="T50"/>
      <c r="U50"/>
      <c r="V50"/>
      <c r="W50"/>
    </row>
    <row r="51" spans="6:23" ht="12.75" customHeight="1">
      <c r="F51" s="43"/>
      <c r="G51" s="77"/>
      <c r="H51" s="77"/>
      <c r="I51" s="77"/>
      <c r="J51" s="77"/>
      <c r="K51" s="77"/>
      <c r="T51"/>
      <c r="U51"/>
      <c r="V51"/>
      <c r="W51"/>
    </row>
    <row r="52" spans="6:23" ht="10.5">
      <c r="F52" s="77"/>
      <c r="G52" s="77"/>
      <c r="H52" s="77"/>
      <c r="I52" s="77"/>
      <c r="J52" s="77"/>
      <c r="K52" s="77"/>
      <c r="T52"/>
      <c r="U52"/>
      <c r="V52"/>
      <c r="W52"/>
    </row>
    <row r="53" spans="6:23" ht="10.5">
      <c r="F53" s="77"/>
      <c r="G53" s="77"/>
      <c r="H53" s="77"/>
      <c r="I53" s="77"/>
      <c r="J53" s="77"/>
      <c r="K53" s="77"/>
      <c r="T53"/>
      <c r="U53"/>
      <c r="V53"/>
      <c r="W53"/>
    </row>
    <row r="54" spans="6:23" ht="10.5">
      <c r="F54" s="77"/>
      <c r="G54" s="77"/>
      <c r="H54" s="77"/>
      <c r="I54" s="77"/>
      <c r="J54" s="77"/>
      <c r="K54" s="77"/>
      <c r="T54"/>
      <c r="U54"/>
      <c r="V54"/>
      <c r="W54"/>
    </row>
    <row r="55" spans="1:23" ht="10.5">
      <c r="A55"/>
      <c r="F55" s="77"/>
      <c r="G55" s="77"/>
      <c r="H55" s="77"/>
      <c r="I55" s="77"/>
      <c r="J55" s="77"/>
      <c r="K55" s="77"/>
      <c r="T55"/>
      <c r="U55"/>
      <c r="V55"/>
      <c r="W55"/>
    </row>
    <row r="56" spans="20:23" ht="10.5" customHeight="1">
      <c r="T56"/>
      <c r="U56"/>
      <c r="V56"/>
      <c r="W56"/>
    </row>
    <row r="57" spans="14:23" ht="10.5">
      <c r="N57" s="5"/>
      <c r="T57"/>
      <c r="U57"/>
      <c r="V57"/>
      <c r="W57"/>
    </row>
    <row r="58" spans="20:23" ht="10.5">
      <c r="T58"/>
      <c r="U58"/>
      <c r="V58"/>
      <c r="W58"/>
    </row>
    <row r="59" spans="20:23" ht="10.5">
      <c r="T59"/>
      <c r="U59"/>
      <c r="V59"/>
      <c r="W59"/>
    </row>
    <row r="60" spans="20:23" ht="10.5">
      <c r="T60"/>
      <c r="U60"/>
      <c r="V60"/>
      <c r="W60"/>
    </row>
    <row r="61" spans="20:23" ht="10.5">
      <c r="T61"/>
      <c r="U61"/>
      <c r="V61"/>
      <c r="W61"/>
    </row>
    <row r="62" spans="20:23" ht="10.5">
      <c r="T62"/>
      <c r="U62"/>
      <c r="V62"/>
      <c r="W62"/>
    </row>
    <row r="63" spans="20:23" ht="10.5">
      <c r="T63"/>
      <c r="U63"/>
      <c r="V63"/>
      <c r="W63"/>
    </row>
    <row r="64" spans="20:23" ht="10.5">
      <c r="T64"/>
      <c r="U64"/>
      <c r="V64"/>
      <c r="W64"/>
    </row>
    <row r="65" spans="20:23" ht="10.5">
      <c r="T65"/>
      <c r="U65"/>
      <c r="V65"/>
      <c r="W65"/>
    </row>
    <row r="66" spans="20:23" ht="10.5">
      <c r="T66"/>
      <c r="U66"/>
      <c r="V66"/>
      <c r="W66"/>
    </row>
    <row r="67" spans="20:23" ht="10.5">
      <c r="T67"/>
      <c r="U67"/>
      <c r="V67"/>
      <c r="W67"/>
    </row>
    <row r="68" spans="20:23" ht="10.5">
      <c r="T68"/>
      <c r="U68"/>
      <c r="V68"/>
      <c r="W68"/>
    </row>
    <row r="69" spans="20:23" ht="10.5">
      <c r="T69"/>
      <c r="U69"/>
      <c r="V69"/>
      <c r="W69"/>
    </row>
    <row r="70" spans="20:23" ht="10.5">
      <c r="T70"/>
      <c r="U70"/>
      <c r="V70"/>
      <c r="W70"/>
    </row>
    <row r="71" spans="20:23" ht="10.5">
      <c r="T71"/>
      <c r="U71"/>
      <c r="V71"/>
      <c r="W71"/>
    </row>
    <row r="72" spans="20:23" ht="10.5">
      <c r="T72"/>
      <c r="U72"/>
      <c r="V72"/>
      <c r="W72"/>
    </row>
    <row r="73" spans="20:23" ht="10.5">
      <c r="T73"/>
      <c r="U73"/>
      <c r="V73"/>
      <c r="W73"/>
    </row>
    <row r="74" spans="20:23" ht="10.5">
      <c r="T74"/>
      <c r="U74"/>
      <c r="V74"/>
      <c r="W74"/>
    </row>
    <row r="75" spans="20:23" ht="10.5">
      <c r="T75"/>
      <c r="U75"/>
      <c r="V75"/>
      <c r="W75"/>
    </row>
    <row r="76" spans="20:23" ht="10.5">
      <c r="T76"/>
      <c r="U76"/>
      <c r="V76"/>
      <c r="W76"/>
    </row>
    <row r="77" spans="20:23" ht="10.5">
      <c r="T77"/>
      <c r="U77"/>
      <c r="V77"/>
      <c r="W77"/>
    </row>
    <row r="78" spans="20:23" ht="10.5">
      <c r="T78"/>
      <c r="U78"/>
      <c r="V78"/>
      <c r="W78"/>
    </row>
    <row r="79" spans="20:23" ht="10.5">
      <c r="T79"/>
      <c r="U79"/>
      <c r="V79"/>
      <c r="W79"/>
    </row>
    <row r="80" spans="20:23" ht="10.5">
      <c r="T80"/>
      <c r="U80"/>
      <c r="V80"/>
      <c r="W80"/>
    </row>
    <row r="81" spans="20:23" ht="10.5">
      <c r="T81"/>
      <c r="U81"/>
      <c r="V81"/>
      <c r="W81"/>
    </row>
    <row r="82" spans="20:23" ht="10.5">
      <c r="T82"/>
      <c r="U82"/>
      <c r="V82"/>
      <c r="W82"/>
    </row>
    <row r="83" spans="20:23" ht="10.5">
      <c r="T83"/>
      <c r="U83"/>
      <c r="V83"/>
      <c r="W83"/>
    </row>
    <row r="84" spans="20:23" ht="10.5">
      <c r="T84"/>
      <c r="U84"/>
      <c r="V84"/>
      <c r="W84"/>
    </row>
    <row r="85" spans="20:23" ht="10.5">
      <c r="T85"/>
      <c r="U85"/>
      <c r="V85"/>
      <c r="W85"/>
    </row>
    <row r="86" spans="20:23" ht="10.5">
      <c r="T86"/>
      <c r="U86"/>
      <c r="V86"/>
      <c r="W86"/>
    </row>
    <row r="87" spans="20:23" ht="10.5">
      <c r="T87"/>
      <c r="U87"/>
      <c r="V87"/>
      <c r="W87"/>
    </row>
    <row r="88" spans="20:23" ht="10.5">
      <c r="T88"/>
      <c r="U88"/>
      <c r="V88"/>
      <c r="W88"/>
    </row>
    <row r="89" spans="20:23" ht="10.5">
      <c r="T89"/>
      <c r="U89"/>
      <c r="V89"/>
      <c r="W89"/>
    </row>
    <row r="90" spans="20:23" ht="10.5">
      <c r="T90"/>
      <c r="U90"/>
      <c r="V90"/>
      <c r="W90"/>
    </row>
    <row r="91" spans="20:23" ht="10.5">
      <c r="T91"/>
      <c r="U91"/>
      <c r="V91"/>
      <c r="W91"/>
    </row>
    <row r="92" spans="20:23" ht="10.5">
      <c r="T92"/>
      <c r="U92"/>
      <c r="V92"/>
      <c r="W92"/>
    </row>
    <row r="93" spans="20:23" ht="10.5">
      <c r="T93"/>
      <c r="U93"/>
      <c r="V93"/>
      <c r="W93"/>
    </row>
    <row r="94" spans="20:23" ht="10.5">
      <c r="T94"/>
      <c r="U94"/>
      <c r="V94"/>
      <c r="W94"/>
    </row>
    <row r="95" spans="20:23" ht="10.5">
      <c r="T95"/>
      <c r="U95"/>
      <c r="V95"/>
      <c r="W95"/>
    </row>
    <row r="96" spans="20:23" ht="10.5">
      <c r="T96"/>
      <c r="U96"/>
      <c r="V96"/>
      <c r="W96"/>
    </row>
    <row r="97" spans="20:23" ht="10.5">
      <c r="T97"/>
      <c r="U97"/>
      <c r="V97"/>
      <c r="W97"/>
    </row>
    <row r="98" spans="20:23" ht="10.5">
      <c r="T98"/>
      <c r="U98"/>
      <c r="V98"/>
      <c r="W98"/>
    </row>
    <row r="99" spans="20:23" ht="10.5">
      <c r="T99"/>
      <c r="U99"/>
      <c r="V99"/>
      <c r="W99"/>
    </row>
    <row r="100" spans="20:23" ht="10.5">
      <c r="T100"/>
      <c r="U100"/>
      <c r="V100"/>
      <c r="W100"/>
    </row>
    <row r="101" spans="20:23" ht="10.5">
      <c r="T101"/>
      <c r="U101"/>
      <c r="V101"/>
      <c r="W101"/>
    </row>
    <row r="102" spans="20:23" ht="10.5">
      <c r="T102"/>
      <c r="U102"/>
      <c r="V102"/>
      <c r="W102"/>
    </row>
    <row r="103" spans="20:23" ht="10.5">
      <c r="T103"/>
      <c r="U103"/>
      <c r="V103"/>
      <c r="W103"/>
    </row>
    <row r="104" spans="20:23" ht="10.5">
      <c r="T104"/>
      <c r="U104"/>
      <c r="V104"/>
      <c r="W104"/>
    </row>
    <row r="105" spans="20:23" ht="10.5">
      <c r="T105"/>
      <c r="U105"/>
      <c r="V105"/>
      <c r="W105"/>
    </row>
    <row r="106" spans="20:23" ht="10.5">
      <c r="T106"/>
      <c r="U106"/>
      <c r="V106"/>
      <c r="W106"/>
    </row>
  </sheetData>
  <mergeCells count="41">
    <mergeCell ref="M3:N3"/>
    <mergeCell ref="G17:J17"/>
    <mergeCell ref="F50:K50"/>
    <mergeCell ref="G39:J39"/>
    <mergeCell ref="H31:J35"/>
    <mergeCell ref="G31:G35"/>
    <mergeCell ref="G36:G37"/>
    <mergeCell ref="H36:J37"/>
    <mergeCell ref="J1:J5"/>
    <mergeCell ref="G25:H25"/>
    <mergeCell ref="F51:K55"/>
    <mergeCell ref="G30:J30"/>
    <mergeCell ref="G26:H26"/>
    <mergeCell ref="G27:H27"/>
    <mergeCell ref="G28:H28"/>
    <mergeCell ref="I28:J28"/>
    <mergeCell ref="H47:I47"/>
    <mergeCell ref="H48:I48"/>
    <mergeCell ref="G46:I46"/>
    <mergeCell ref="L23:P23"/>
    <mergeCell ref="A19:B19"/>
    <mergeCell ref="A20:B20"/>
    <mergeCell ref="A21:B21"/>
    <mergeCell ref="N18:P18"/>
    <mergeCell ref="N19:O19"/>
    <mergeCell ref="N20:O20"/>
    <mergeCell ref="N21:O21"/>
    <mergeCell ref="I1:I5"/>
    <mergeCell ref="G24:H24"/>
    <mergeCell ref="A18:C18"/>
    <mergeCell ref="I24:J24"/>
    <mergeCell ref="A29:C29"/>
    <mergeCell ref="N29:P29"/>
    <mergeCell ref="D3:E3"/>
    <mergeCell ref="I26:J26"/>
    <mergeCell ref="I27:J27"/>
    <mergeCell ref="G23:J23"/>
    <mergeCell ref="I25:J25"/>
    <mergeCell ref="A23:E23"/>
    <mergeCell ref="G1:G5"/>
    <mergeCell ref="H1:H5"/>
  </mergeCells>
  <conditionalFormatting sqref="F7:J15">
    <cfRule type="expression" priority="1" dxfId="0" stopIfTrue="1">
      <formula>"NOT(ISBLANK())"</formula>
    </cfRule>
  </conditionalFormatting>
  <conditionalFormatting sqref="M3 P3 H40:H44 J40:J44 E4:E6 C4:C5 D7:E15 A4:A5 L6:L15 A6:C15 I24:J28 B3:B5 D3:D6 J46:J48">
    <cfRule type="expression" priority="2" dxfId="0" stopIfTrue="1">
      <formula>NOT(ISBLANK(A3))</formula>
    </cfRule>
  </conditionalFormatting>
  <conditionalFormatting sqref="C19:C21 F51 C30:C34 A25:E27 P30:P34 L25:P27">
    <cfRule type="expression" priority="3" dxfId="1" stopIfTrue="1">
      <formula>NOT(ISBLANK(A19))</formula>
    </cfRule>
  </conditionalFormatting>
  <conditionalFormatting sqref="N6:P15">
    <cfRule type="cellIs" priority="4" dxfId="0" operator="notEqual" stopIfTrue="1">
      <formula>0</formula>
    </cfRule>
  </conditionalFormatting>
  <printOptions/>
  <pageMargins left="0" right="0" top="0" bottom="0.3937007874015748" header="0" footer="0.5118110236220472"/>
  <pageSetup fitToHeight="1" fitToWidth="1" orientation="portrait" paperSize="9" scale="8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A1">
      <selection activeCell="J38" sqref="J38"/>
    </sheetView>
  </sheetViews>
  <sheetFormatPr defaultColWidth="11.421875" defaultRowHeight="12"/>
  <cols>
    <col min="1" max="1" width="9.57421875" style="0" customWidth="1"/>
    <col min="2" max="2" width="14.00390625" style="0" customWidth="1"/>
    <col min="3" max="3" width="10.140625" style="0" customWidth="1"/>
    <col min="4" max="4" width="8.8515625" style="0" bestFit="1" customWidth="1"/>
    <col min="5" max="5" width="4.421875" style="0" customWidth="1"/>
    <col min="6" max="6" width="4.8515625" style="0" customWidth="1"/>
    <col min="7" max="7" width="3.8515625" style="0" bestFit="1" customWidth="1"/>
    <col min="8" max="8" width="26.57421875" style="0" bestFit="1" customWidth="1"/>
    <col min="9" max="9" width="75.140625" style="78" customWidth="1"/>
  </cols>
  <sheetData>
    <row r="2" ht="10.5">
      <c r="B2" t="s">
        <v>1</v>
      </c>
    </row>
    <row r="3" ht="12" thickBot="1"/>
    <row r="4" spans="1:9" ht="12" thickBot="1">
      <c r="A4" s="79" t="s">
        <v>80</v>
      </c>
      <c r="B4" s="79" t="s">
        <v>50</v>
      </c>
      <c r="C4" s="79" t="s">
        <v>144</v>
      </c>
      <c r="D4" s="79" t="s">
        <v>49</v>
      </c>
      <c r="E4" s="79" t="s">
        <v>146</v>
      </c>
      <c r="F4" s="79" t="s">
        <v>147</v>
      </c>
      <c r="G4" s="79" t="s">
        <v>148</v>
      </c>
      <c r="H4" s="79" t="s">
        <v>38</v>
      </c>
      <c r="I4" s="80" t="s">
        <v>114</v>
      </c>
    </row>
    <row r="5" spans="1:9" ht="10.5">
      <c r="A5" s="81">
        <v>114</v>
      </c>
      <c r="B5" s="81" t="s">
        <v>27</v>
      </c>
      <c r="C5" s="81" t="s">
        <v>64</v>
      </c>
      <c r="D5" s="81" t="s">
        <v>29</v>
      </c>
      <c r="E5" s="81">
        <v>3</v>
      </c>
      <c r="F5" s="81">
        <v>60</v>
      </c>
      <c r="G5" s="81">
        <v>9</v>
      </c>
      <c r="H5" s="81" t="s">
        <v>4</v>
      </c>
      <c r="I5" s="82"/>
    </row>
    <row r="6" spans="1:9" ht="10.5">
      <c r="A6" s="81">
        <v>21</v>
      </c>
      <c r="B6" s="81" t="s">
        <v>76</v>
      </c>
      <c r="C6" s="81" t="s">
        <v>64</v>
      </c>
      <c r="D6" s="81" t="s">
        <v>44</v>
      </c>
      <c r="E6" s="81"/>
      <c r="F6" s="81"/>
      <c r="G6" s="81">
        <v>9</v>
      </c>
      <c r="H6" s="81" t="s">
        <v>4</v>
      </c>
      <c r="I6" s="82"/>
    </row>
    <row r="7" spans="1:9" ht="10.5">
      <c r="A7" s="81">
        <v>22</v>
      </c>
      <c r="B7" s="81" t="s">
        <v>77</v>
      </c>
      <c r="C7" s="81" t="s">
        <v>65</v>
      </c>
      <c r="D7" s="81" t="s">
        <v>44</v>
      </c>
      <c r="E7" s="81"/>
      <c r="F7" s="81"/>
      <c r="G7" s="81">
        <v>10</v>
      </c>
      <c r="H7" s="81" t="s">
        <v>4</v>
      </c>
      <c r="I7" s="82"/>
    </row>
    <row r="8" spans="1:9" ht="10.5">
      <c r="A8" s="81">
        <v>2</v>
      </c>
      <c r="B8" s="81" t="s">
        <v>56</v>
      </c>
      <c r="C8" s="81" t="s">
        <v>59</v>
      </c>
      <c r="D8" s="81" t="s">
        <v>2</v>
      </c>
      <c r="E8" s="81"/>
      <c r="F8" s="81"/>
      <c r="G8" s="81">
        <v>5</v>
      </c>
      <c r="H8" s="81" t="s">
        <v>4</v>
      </c>
      <c r="I8" s="82"/>
    </row>
    <row r="9" spans="1:9" ht="10.5">
      <c r="A9" s="81">
        <v>109</v>
      </c>
      <c r="B9" s="81" t="s">
        <v>22</v>
      </c>
      <c r="C9" s="81" t="s">
        <v>59</v>
      </c>
      <c r="D9" s="81" t="s">
        <v>29</v>
      </c>
      <c r="E9" s="81">
        <v>3</v>
      </c>
      <c r="F9" s="81">
        <v>7</v>
      </c>
      <c r="G9" s="81">
        <v>5</v>
      </c>
      <c r="H9" s="81" t="s">
        <v>4</v>
      </c>
      <c r="I9" s="82"/>
    </row>
    <row r="10" spans="1:9" ht="10.5">
      <c r="A10" s="81">
        <v>110</v>
      </c>
      <c r="B10" s="81" t="s">
        <v>23</v>
      </c>
      <c r="C10" s="81" t="s">
        <v>60</v>
      </c>
      <c r="D10" s="81" t="s">
        <v>29</v>
      </c>
      <c r="E10" s="81">
        <v>3</v>
      </c>
      <c r="F10" s="81">
        <v>9</v>
      </c>
      <c r="G10" s="81">
        <v>6</v>
      </c>
      <c r="H10" s="81" t="s">
        <v>4</v>
      </c>
      <c r="I10" s="82"/>
    </row>
    <row r="11" spans="1:9" ht="10.5">
      <c r="A11" s="81">
        <v>3</v>
      </c>
      <c r="B11" s="81" t="s">
        <v>57</v>
      </c>
      <c r="C11" s="81" t="s">
        <v>60</v>
      </c>
      <c r="D11" s="81" t="s">
        <v>2</v>
      </c>
      <c r="E11" s="81"/>
      <c r="F11" s="81"/>
      <c r="G11" s="81">
        <v>6</v>
      </c>
      <c r="H11" s="81" t="s">
        <v>4</v>
      </c>
      <c r="I11" s="82"/>
    </row>
    <row r="12" spans="1:9" ht="10.5">
      <c r="A12" s="81">
        <v>111</v>
      </c>
      <c r="B12" s="81" t="s">
        <v>24</v>
      </c>
      <c r="C12" s="81"/>
      <c r="D12" s="81" t="s">
        <v>29</v>
      </c>
      <c r="E12" s="81">
        <v>4</v>
      </c>
      <c r="F12" s="81">
        <v>36</v>
      </c>
      <c r="G12" s="81">
        <v>7</v>
      </c>
      <c r="H12" s="81" t="s">
        <v>4</v>
      </c>
      <c r="I12" s="82"/>
    </row>
    <row r="13" spans="1:9" ht="10.5">
      <c r="A13" s="81">
        <v>112</v>
      </c>
      <c r="B13" s="81" t="s">
        <v>25</v>
      </c>
      <c r="C13" s="81" t="s">
        <v>71</v>
      </c>
      <c r="D13" s="81" t="s">
        <v>29</v>
      </c>
      <c r="E13" s="81">
        <v>4</v>
      </c>
      <c r="F13" s="81">
        <v>36</v>
      </c>
      <c r="G13" s="81">
        <v>6</v>
      </c>
      <c r="H13" s="81" t="s">
        <v>4</v>
      </c>
      <c r="I13" s="82" t="s">
        <v>39</v>
      </c>
    </row>
    <row r="14" spans="1:9" ht="10.5">
      <c r="A14" s="81">
        <v>14</v>
      </c>
      <c r="B14" s="81" t="s">
        <v>70</v>
      </c>
      <c r="C14" s="81" t="s">
        <v>71</v>
      </c>
      <c r="D14" s="81" t="s">
        <v>41</v>
      </c>
      <c r="E14" s="81"/>
      <c r="F14" s="81"/>
      <c r="G14" s="81">
        <v>7</v>
      </c>
      <c r="H14" s="81" t="s">
        <v>4</v>
      </c>
      <c r="I14" s="82"/>
    </row>
    <row r="15" spans="1:9" ht="10.5">
      <c r="A15" s="81">
        <v>15</v>
      </c>
      <c r="B15" s="81" t="s">
        <v>73</v>
      </c>
      <c r="C15" s="81" t="s">
        <v>72</v>
      </c>
      <c r="D15" s="81" t="s">
        <v>41</v>
      </c>
      <c r="E15" s="81"/>
      <c r="F15" s="81"/>
      <c r="G15" s="81">
        <v>7</v>
      </c>
      <c r="H15" s="81" t="s">
        <v>4</v>
      </c>
      <c r="I15" s="82"/>
    </row>
    <row r="16" spans="1:9" ht="10.5">
      <c r="A16" s="81">
        <v>113</v>
      </c>
      <c r="B16" s="81" t="s">
        <v>26</v>
      </c>
      <c r="C16" s="81" t="s">
        <v>72</v>
      </c>
      <c r="D16" s="81" t="s">
        <v>29</v>
      </c>
      <c r="E16" s="81">
        <v>3</v>
      </c>
      <c r="F16" s="81">
        <v>26</v>
      </c>
      <c r="G16" s="81">
        <v>7</v>
      </c>
      <c r="H16" s="81" t="s">
        <v>4</v>
      </c>
      <c r="I16" s="82"/>
    </row>
    <row r="17" spans="1:9" ht="10.5">
      <c r="A17" s="81">
        <v>20</v>
      </c>
      <c r="B17" s="81" t="s">
        <v>75</v>
      </c>
      <c r="C17" s="81" t="s">
        <v>63</v>
      </c>
      <c r="D17" s="81" t="s">
        <v>44</v>
      </c>
      <c r="E17" s="81"/>
      <c r="F17" s="81"/>
      <c r="G17" s="81">
        <v>7</v>
      </c>
      <c r="H17" s="81" t="s">
        <v>4</v>
      </c>
      <c r="I17" s="82"/>
    </row>
    <row r="18" spans="1:9" ht="19.5">
      <c r="A18" s="81">
        <v>105</v>
      </c>
      <c r="B18" s="81" t="s">
        <v>81</v>
      </c>
      <c r="C18" s="81" t="s">
        <v>19</v>
      </c>
      <c r="D18" s="81" t="s">
        <v>29</v>
      </c>
      <c r="E18" s="81">
        <v>2</v>
      </c>
      <c r="F18" s="81">
        <v>80</v>
      </c>
      <c r="G18" s="81">
        <v>12</v>
      </c>
      <c r="H18" s="81" t="s">
        <v>3</v>
      </c>
      <c r="I18" s="82" t="s">
        <v>40</v>
      </c>
    </row>
    <row r="19" spans="1:9" ht="10.5">
      <c r="A19" s="81">
        <v>4</v>
      </c>
      <c r="B19" s="81" t="s">
        <v>30</v>
      </c>
      <c r="C19" s="81" t="s">
        <v>54</v>
      </c>
      <c r="D19" s="81" t="s">
        <v>2</v>
      </c>
      <c r="E19" s="81"/>
      <c r="F19" s="81"/>
      <c r="G19" s="81">
        <v>5</v>
      </c>
      <c r="H19" s="81" t="s">
        <v>5</v>
      </c>
      <c r="I19" s="82"/>
    </row>
    <row r="20" spans="1:9" ht="10.5">
      <c r="A20" s="81">
        <v>10</v>
      </c>
      <c r="B20" s="81" t="s">
        <v>67</v>
      </c>
      <c r="C20" s="81" t="s">
        <v>61</v>
      </c>
      <c r="D20" s="81" t="s">
        <v>41</v>
      </c>
      <c r="E20" s="81"/>
      <c r="F20" s="81"/>
      <c r="G20" s="81">
        <v>6</v>
      </c>
      <c r="H20" s="81" t="s">
        <v>5</v>
      </c>
      <c r="I20" s="82"/>
    </row>
    <row r="21" spans="1:9" ht="10.5">
      <c r="A21" s="81">
        <v>101</v>
      </c>
      <c r="B21" s="81" t="s">
        <v>35</v>
      </c>
      <c r="C21" s="81" t="s">
        <v>54</v>
      </c>
      <c r="D21" s="81" t="s">
        <v>29</v>
      </c>
      <c r="E21" s="81">
        <v>3</v>
      </c>
      <c r="F21" s="81">
        <v>8</v>
      </c>
      <c r="G21" s="81">
        <v>6</v>
      </c>
      <c r="H21" s="81" t="s">
        <v>5</v>
      </c>
      <c r="I21" s="82"/>
    </row>
    <row r="22" spans="1:9" ht="30">
      <c r="A22" s="81">
        <v>106</v>
      </c>
      <c r="B22" s="81" t="s">
        <v>17</v>
      </c>
      <c r="C22" s="81" t="s">
        <v>18</v>
      </c>
      <c r="D22" s="81" t="s">
        <v>29</v>
      </c>
      <c r="E22" s="81">
        <v>3</v>
      </c>
      <c r="F22" s="81">
        <v>120</v>
      </c>
      <c r="G22" s="81">
        <v>10</v>
      </c>
      <c r="H22" s="81" t="s">
        <v>3</v>
      </c>
      <c r="I22" s="82" t="s">
        <v>16</v>
      </c>
    </row>
    <row r="23" spans="1:9" ht="10.5">
      <c r="A23" s="81">
        <v>102</v>
      </c>
      <c r="B23" s="81" t="s">
        <v>36</v>
      </c>
      <c r="C23" s="81" t="s">
        <v>78</v>
      </c>
      <c r="D23" s="81" t="s">
        <v>29</v>
      </c>
      <c r="E23" s="81">
        <v>4</v>
      </c>
      <c r="F23" s="81">
        <v>32</v>
      </c>
      <c r="G23" s="81">
        <v>7</v>
      </c>
      <c r="H23" s="81" t="s">
        <v>3</v>
      </c>
      <c r="I23" s="82"/>
    </row>
    <row r="24" spans="1:9" ht="10.5">
      <c r="A24" s="81">
        <v>103</v>
      </c>
      <c r="B24" s="81" t="s">
        <v>37</v>
      </c>
      <c r="C24" s="81" t="s">
        <v>78</v>
      </c>
      <c r="D24" s="81" t="s">
        <v>29</v>
      </c>
      <c r="E24" s="81">
        <v>4</v>
      </c>
      <c r="F24" s="81">
        <v>62</v>
      </c>
      <c r="G24" s="81">
        <v>9</v>
      </c>
      <c r="H24" s="81" t="s">
        <v>3</v>
      </c>
      <c r="I24" s="82"/>
    </row>
    <row r="25" spans="1:9" ht="10.5">
      <c r="A25" s="81">
        <v>104</v>
      </c>
      <c r="B25" s="81" t="s">
        <v>79</v>
      </c>
      <c r="C25" s="81" t="s">
        <v>78</v>
      </c>
      <c r="D25" s="81" t="s">
        <v>29</v>
      </c>
      <c r="E25" s="81">
        <v>3</v>
      </c>
      <c r="F25" s="81">
        <v>62</v>
      </c>
      <c r="G25" s="81">
        <v>9</v>
      </c>
      <c r="H25" s="81" t="s">
        <v>3</v>
      </c>
      <c r="I25" s="82"/>
    </row>
    <row r="26" spans="1:9" ht="10.5">
      <c r="A26" s="81">
        <v>1</v>
      </c>
      <c r="B26" s="81" t="s">
        <v>55</v>
      </c>
      <c r="C26" s="81" t="s">
        <v>58</v>
      </c>
      <c r="D26" s="81" t="s">
        <v>2</v>
      </c>
      <c r="E26" s="81"/>
      <c r="F26" s="81"/>
      <c r="G26" s="81">
        <v>6</v>
      </c>
      <c r="H26" s="81" t="s">
        <v>3</v>
      </c>
      <c r="I26" s="82"/>
    </row>
    <row r="27" spans="1:9" ht="10.5">
      <c r="A27" s="81">
        <v>9</v>
      </c>
      <c r="B27" s="81" t="s">
        <v>33</v>
      </c>
      <c r="C27" s="81" t="s">
        <v>58</v>
      </c>
      <c r="D27" s="81" t="s">
        <v>41</v>
      </c>
      <c r="E27" s="81"/>
      <c r="F27" s="81"/>
      <c r="G27" s="81">
        <v>6</v>
      </c>
      <c r="H27" s="81" t="s">
        <v>3</v>
      </c>
      <c r="I27" s="82"/>
    </row>
    <row r="28" spans="1:9" ht="10.5">
      <c r="A28" s="81">
        <v>9</v>
      </c>
      <c r="B28" s="81" t="s">
        <v>34</v>
      </c>
      <c r="C28" s="81" t="s">
        <v>58</v>
      </c>
      <c r="D28" s="81" t="s">
        <v>41</v>
      </c>
      <c r="E28" s="81"/>
      <c r="F28" s="81"/>
      <c r="G28" s="81">
        <v>7</v>
      </c>
      <c r="H28" s="81" t="s">
        <v>3</v>
      </c>
      <c r="I28" s="82"/>
    </row>
    <row r="29" spans="1:9" ht="10.5">
      <c r="A29" s="81">
        <v>17</v>
      </c>
      <c r="B29" s="81" t="s">
        <v>31</v>
      </c>
      <c r="C29" s="81" t="s">
        <v>58</v>
      </c>
      <c r="D29" s="81" t="s">
        <v>44</v>
      </c>
      <c r="E29" s="81"/>
      <c r="F29" s="81"/>
      <c r="G29" s="81">
        <v>9</v>
      </c>
      <c r="H29" s="81" t="s">
        <v>3</v>
      </c>
      <c r="I29" s="82"/>
    </row>
    <row r="30" spans="1:9" ht="10.5">
      <c r="A30" s="81">
        <v>17</v>
      </c>
      <c r="B30" s="81" t="s">
        <v>32</v>
      </c>
      <c r="C30" s="81" t="s">
        <v>58</v>
      </c>
      <c r="D30" s="81" t="s">
        <v>44</v>
      </c>
      <c r="E30" s="81"/>
      <c r="F30" s="81"/>
      <c r="G30" s="81">
        <v>10</v>
      </c>
      <c r="H30" s="81" t="s">
        <v>3</v>
      </c>
      <c r="I30" s="82"/>
    </row>
    <row r="31" spans="1:9" ht="10.5">
      <c r="A31" s="81">
        <v>6</v>
      </c>
      <c r="B31" s="81" t="s">
        <v>53</v>
      </c>
      <c r="C31" s="81"/>
      <c r="D31" s="81" t="s">
        <v>2</v>
      </c>
      <c r="E31" s="81"/>
      <c r="F31" s="81"/>
      <c r="G31" s="81">
        <v>7</v>
      </c>
      <c r="H31" s="81" t="s">
        <v>8</v>
      </c>
      <c r="I31" s="82"/>
    </row>
    <row r="32" spans="1:9" ht="10.5">
      <c r="A32" s="81">
        <v>18</v>
      </c>
      <c r="B32" s="81" t="s">
        <v>46</v>
      </c>
      <c r="C32" s="81"/>
      <c r="D32" s="81" t="s">
        <v>44</v>
      </c>
      <c r="E32" s="81"/>
      <c r="F32" s="81"/>
      <c r="G32" s="81">
        <v>9</v>
      </c>
      <c r="H32" s="81" t="s">
        <v>6</v>
      </c>
      <c r="I32" s="82"/>
    </row>
    <row r="33" spans="1:9" ht="10.5">
      <c r="A33" s="81">
        <v>5</v>
      </c>
      <c r="B33" s="81" t="s">
        <v>7</v>
      </c>
      <c r="C33" s="81"/>
      <c r="D33" s="81" t="s">
        <v>2</v>
      </c>
      <c r="E33" s="81"/>
      <c r="F33" s="81"/>
      <c r="G33" s="81">
        <v>6</v>
      </c>
      <c r="H33" s="81" t="s">
        <v>6</v>
      </c>
      <c r="I33" s="82"/>
    </row>
    <row r="34" spans="1:9" ht="10.5">
      <c r="A34" s="81">
        <v>107</v>
      </c>
      <c r="B34" s="81" t="s">
        <v>7</v>
      </c>
      <c r="C34" s="81"/>
      <c r="D34" s="81" t="s">
        <v>29</v>
      </c>
      <c r="E34" s="81">
        <v>4</v>
      </c>
      <c r="F34" s="81">
        <v>20</v>
      </c>
      <c r="G34" s="81">
        <v>6</v>
      </c>
      <c r="H34" s="81" t="s">
        <v>6</v>
      </c>
      <c r="I34" s="82"/>
    </row>
    <row r="35" spans="1:9" ht="10.5">
      <c r="A35" s="81">
        <v>9</v>
      </c>
      <c r="B35" s="81" t="s">
        <v>10</v>
      </c>
      <c r="C35" s="81"/>
      <c r="D35" s="81" t="s">
        <v>2</v>
      </c>
      <c r="E35" s="81"/>
      <c r="F35" s="81"/>
      <c r="G35" s="81">
        <v>5</v>
      </c>
      <c r="H35" s="81" t="s">
        <v>43</v>
      </c>
      <c r="I35" s="82"/>
    </row>
    <row r="36" spans="1:9" ht="10.5">
      <c r="A36" s="81">
        <v>16</v>
      </c>
      <c r="B36" s="81" t="s">
        <v>74</v>
      </c>
      <c r="C36" s="81"/>
      <c r="D36" s="81" t="s">
        <v>41</v>
      </c>
      <c r="E36" s="81"/>
      <c r="F36" s="81"/>
      <c r="G36" s="81">
        <v>6</v>
      </c>
      <c r="H36" s="81" t="s">
        <v>43</v>
      </c>
      <c r="I36" s="82"/>
    </row>
    <row r="37" spans="1:9" ht="10.5">
      <c r="A37" s="81">
        <v>115</v>
      </c>
      <c r="B37" s="81" t="s">
        <v>28</v>
      </c>
      <c r="C37" s="81"/>
      <c r="D37" s="81" t="s">
        <v>29</v>
      </c>
      <c r="E37" s="81">
        <v>4</v>
      </c>
      <c r="F37" s="81">
        <v>36</v>
      </c>
      <c r="G37" s="81">
        <v>6</v>
      </c>
      <c r="H37" s="81" t="s">
        <v>43</v>
      </c>
      <c r="I37" s="82"/>
    </row>
    <row r="38" spans="1:9" ht="10.5">
      <c r="A38" s="81">
        <v>19</v>
      </c>
      <c r="B38" s="81" t="s">
        <v>47</v>
      </c>
      <c r="C38" s="81"/>
      <c r="D38" s="81" t="s">
        <v>44</v>
      </c>
      <c r="E38" s="81"/>
      <c r="F38" s="81"/>
      <c r="G38" s="81">
        <v>9</v>
      </c>
      <c r="H38" s="81" t="s">
        <v>9</v>
      </c>
      <c r="I38" s="82"/>
    </row>
    <row r="39" spans="1:9" ht="10.5">
      <c r="A39" s="81">
        <v>11</v>
      </c>
      <c r="B39" s="81" t="s">
        <v>42</v>
      </c>
      <c r="C39" s="81" t="s">
        <v>62</v>
      </c>
      <c r="D39" s="81" t="s">
        <v>41</v>
      </c>
      <c r="E39" s="81"/>
      <c r="F39" s="81"/>
      <c r="G39" s="81">
        <v>7</v>
      </c>
      <c r="H39" s="81" t="s">
        <v>6</v>
      </c>
      <c r="I39" s="82"/>
    </row>
    <row r="40" spans="1:9" ht="10.5">
      <c r="A40" s="81">
        <v>7</v>
      </c>
      <c r="B40" s="81" t="s">
        <v>52</v>
      </c>
      <c r="C40" s="81"/>
      <c r="D40" s="81" t="s">
        <v>2</v>
      </c>
      <c r="E40" s="81"/>
      <c r="F40" s="81"/>
      <c r="G40" s="81">
        <v>7</v>
      </c>
      <c r="H40" s="81" t="s">
        <v>8</v>
      </c>
      <c r="I40" s="82"/>
    </row>
    <row r="41" spans="1:9" ht="10.5">
      <c r="A41" s="81">
        <v>12</v>
      </c>
      <c r="B41" s="81" t="s">
        <v>68</v>
      </c>
      <c r="C41" s="81"/>
      <c r="D41" s="81" t="s">
        <v>41</v>
      </c>
      <c r="E41" s="81"/>
      <c r="F41" s="81"/>
      <c r="G41" s="81">
        <v>7</v>
      </c>
      <c r="H41" s="81" t="s">
        <v>8</v>
      </c>
      <c r="I41" s="82"/>
    </row>
    <row r="42" spans="1:9" ht="10.5">
      <c r="A42" s="81">
        <v>8</v>
      </c>
      <c r="B42" s="81" t="s">
        <v>51</v>
      </c>
      <c r="C42" s="81"/>
      <c r="D42" s="81" t="s">
        <v>2</v>
      </c>
      <c r="E42" s="81"/>
      <c r="F42" s="81"/>
      <c r="G42" s="81">
        <v>5</v>
      </c>
      <c r="H42" s="81" t="s">
        <v>9</v>
      </c>
      <c r="I42" s="82"/>
    </row>
    <row r="43" spans="1:9" ht="10.5">
      <c r="A43" s="81">
        <v>13</v>
      </c>
      <c r="B43" s="81" t="s">
        <v>69</v>
      </c>
      <c r="C43" s="81"/>
      <c r="D43" s="81" t="s">
        <v>41</v>
      </c>
      <c r="E43" s="81"/>
      <c r="F43" s="81"/>
      <c r="G43" s="81">
        <v>7</v>
      </c>
      <c r="H43" s="81" t="s">
        <v>9</v>
      </c>
      <c r="I43" s="82"/>
    </row>
    <row r="44" spans="1:9" ht="10.5">
      <c r="A44" s="81">
        <v>23</v>
      </c>
      <c r="B44" s="81" t="s">
        <v>48</v>
      </c>
      <c r="C44" s="81" t="s">
        <v>66</v>
      </c>
      <c r="D44" s="81" t="s">
        <v>44</v>
      </c>
      <c r="E44" s="81"/>
      <c r="F44" s="81"/>
      <c r="G44" s="81">
        <v>7</v>
      </c>
      <c r="H44" s="81" t="s">
        <v>45</v>
      </c>
      <c r="I44" s="82"/>
    </row>
    <row r="45" spans="1:9" ht="10.5">
      <c r="A45" s="81">
        <v>116</v>
      </c>
      <c r="B45" s="81" t="s">
        <v>20</v>
      </c>
      <c r="C45" s="81"/>
      <c r="D45" s="81" t="s">
        <v>29</v>
      </c>
      <c r="E45" s="81">
        <v>3</v>
      </c>
      <c r="F45" s="81">
        <v>30</v>
      </c>
      <c r="G45" s="81">
        <v>6</v>
      </c>
      <c r="H45" s="81" t="s">
        <v>45</v>
      </c>
      <c r="I45" s="82"/>
    </row>
    <row r="46" spans="1:9" ht="12" thickBot="1">
      <c r="A46" s="83">
        <v>108</v>
      </c>
      <c r="B46" s="83" t="s">
        <v>21</v>
      </c>
      <c r="C46" s="83"/>
      <c r="D46" s="83" t="s">
        <v>29</v>
      </c>
      <c r="E46" s="83">
        <v>3</v>
      </c>
      <c r="F46" s="83">
        <v>62</v>
      </c>
      <c r="G46" s="83">
        <v>8</v>
      </c>
      <c r="H46" s="83" t="s">
        <v>8</v>
      </c>
      <c r="I46" s="8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Southampton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Russell</dc:creator>
  <cp:keywords/>
  <dc:description/>
  <cp:lastModifiedBy>Ian Hayward</cp:lastModifiedBy>
  <cp:lastPrinted>2006-04-30T20:56:18Z</cp:lastPrinted>
  <dcterms:created xsi:type="dcterms:W3CDTF">2006-04-30T07:48:00Z</dcterms:created>
  <cp:category/>
  <cp:version/>
  <cp:contentType/>
  <cp:contentStatus/>
</cp:coreProperties>
</file>